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7005" yWindow="-90" windowWidth="14340" windowHeight="12795"/>
  </bookViews>
  <sheets>
    <sheet name="Индексы по расценкам" sheetId="2" r:id="rId1"/>
    <sheet name="Индексы по разделам и смете" sheetId="3" r:id="rId2"/>
  </sheets>
  <definedNames>
    <definedName name="_xlnm._FilterDatabase" localSheetId="1" hidden="1">'Индексы по разделам и смете'!$A$12:$N$18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аксимальное_изменение_индекса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'Индексы по расценкам'!$A$1:$O$117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ерк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25725"/>
</workbook>
</file>

<file path=xl/calcChain.xml><?xml version="1.0" encoding="utf-8"?>
<calcChain xmlns="http://schemas.openxmlformats.org/spreadsheetml/2006/main">
  <c r="A14" i="3"/>
  <c r="N24"/>
  <c r="M24"/>
  <c r="L24"/>
  <c r="K24"/>
  <c r="A15"/>
  <c r="A16"/>
  <c r="D14"/>
  <c r="E14"/>
  <c r="C13"/>
  <c r="J14"/>
  <c r="N14" s="1"/>
  <c r="G14"/>
  <c r="K14" s="1"/>
  <c r="B13"/>
  <c r="B15"/>
  <c r="C14"/>
  <c r="F15"/>
  <c r="I14"/>
  <c r="M14" s="1"/>
  <c r="J15"/>
  <c r="N15" s="1"/>
  <c r="F14"/>
  <c r="D13"/>
  <c r="I15"/>
  <c r="M15" s="1"/>
  <c r="E13"/>
  <c r="B14"/>
  <c r="G13"/>
  <c r="K13" s="1"/>
  <c r="D15"/>
  <c r="E15"/>
  <c r="H14"/>
  <c r="L14" s="1"/>
  <c r="I13"/>
  <c r="M13" s="1"/>
  <c r="F13"/>
  <c r="H15"/>
  <c r="L15" s="1"/>
  <c r="J13"/>
  <c r="N13" s="1"/>
  <c r="H13"/>
  <c r="L13" s="1"/>
  <c r="G15"/>
  <c r="K15" s="1"/>
  <c r="A17"/>
  <c r="E16"/>
  <c r="F16"/>
  <c r="H16"/>
  <c r="L16" s="1"/>
  <c r="J16"/>
  <c r="N16" s="1"/>
  <c r="I16"/>
  <c r="M16" s="1"/>
  <c r="G16"/>
  <c r="K16" s="1"/>
  <c r="C16"/>
  <c r="B16"/>
  <c r="D16"/>
  <c r="C15"/>
  <c r="C17"/>
  <c r="H17"/>
  <c r="L17" s="1"/>
  <c r="F17"/>
  <c r="A18"/>
  <c r="J17"/>
  <c r="N17" s="1"/>
  <c r="D17"/>
  <c r="G17"/>
  <c r="K17" s="1"/>
  <c r="E17"/>
  <c r="I17"/>
  <c r="M17" s="1"/>
  <c r="B17"/>
  <c r="A19"/>
  <c r="E18"/>
  <c r="H18"/>
  <c r="L18" s="1"/>
  <c r="G18"/>
  <c r="K18" s="1"/>
  <c r="D18"/>
  <c r="B18"/>
  <c r="F18"/>
  <c r="C18"/>
  <c r="J18"/>
  <c r="N18" s="1"/>
  <c r="I18"/>
  <c r="M18" s="1"/>
  <c r="F19"/>
  <c r="B19"/>
  <c r="A20"/>
  <c r="D19"/>
  <c r="I19"/>
  <c r="M19" s="1"/>
  <c r="H19"/>
  <c r="L19" s="1"/>
  <c r="J19"/>
  <c r="N19" s="1"/>
  <c r="C19"/>
  <c r="G19"/>
  <c r="K19" s="1"/>
  <c r="E19"/>
  <c r="A21"/>
  <c r="C20"/>
  <c r="G20"/>
  <c r="K20" s="1"/>
  <c r="D20"/>
  <c r="I20"/>
  <c r="M20" s="1"/>
  <c r="E20"/>
  <c r="H20"/>
  <c r="L20" s="1"/>
  <c r="B20"/>
  <c r="J20"/>
  <c r="N20" s="1"/>
  <c r="F20"/>
  <c r="H21"/>
  <c r="L21" s="1"/>
  <c r="A22"/>
  <c r="B21"/>
  <c r="F21"/>
  <c r="G21"/>
  <c r="K21" s="1"/>
  <c r="C21"/>
  <c r="D21"/>
  <c r="I21"/>
  <c r="M21" s="1"/>
  <c r="J21"/>
  <c r="N21" s="1"/>
  <c r="E21"/>
  <c r="D22"/>
  <c r="I22"/>
  <c r="M22" s="1"/>
  <c r="B22"/>
  <c r="E22"/>
  <c r="F22"/>
  <c r="H22"/>
  <c r="L22" s="1"/>
  <c r="C22"/>
  <c r="G22"/>
  <c r="K22" s="1"/>
  <c r="J22"/>
  <c r="N22" s="1"/>
</calcChain>
</file>

<file path=xl/comments1.xml><?xml version="1.0" encoding="utf-8"?>
<comments xmlns="http://schemas.openxmlformats.org/spreadsheetml/2006/main">
  <authors>
    <author>Proba</author>
    <author>Сергей</author>
    <author>&lt;&gt;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&lt;Номер позиции по смете&gt;
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ПЗ по позиции для БИМ&gt;
</t>
        </r>
      </text>
    </comment>
    <comment ref="E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ОЗП по позиции для БИМ&gt;</t>
        </r>
      </text>
    </comment>
    <comment ref="F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ЭММ по позиции для БИМ&gt;</t>
        </r>
      </text>
    </comment>
    <comment ref="G1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МАТ по позиции для БИМ&gt;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 по позиции в текущих ценах&gt;
</t>
        </r>
      </text>
    </comment>
    <comment ref="I12" authorId="1">
      <text>
        <r>
          <rPr>
            <sz val="8"/>
            <color indexed="81"/>
            <rFont val="Tahoma"/>
            <family val="2"/>
            <charset val="204"/>
          </rPr>
          <t xml:space="preserve">  =&lt;ИТОГО ОЗП по позиции в текущих ценах&gt;</t>
        </r>
      </text>
    </comment>
    <comment ref="J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ЭММ по позиции в текущих ценах&gt;</t>
        </r>
      </text>
    </comment>
    <comment ref="K1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МАТ по позиции в текущих ценах&gt;</t>
        </r>
      </text>
    </comment>
    <comment ref="L12" authorId="1">
      <text>
        <r>
          <rPr>
            <sz val="8"/>
            <color indexed="81"/>
            <rFont val="Tahoma"/>
            <family val="2"/>
            <charset val="204"/>
          </rPr>
          <t xml:space="preserve">   =IF(&lt;ИТОГО ПЗ по позиции для БИМ&gt;=0, "-", &lt;ИТОГО ПЗ по позиции в текущих ценах&gt;/&lt;ИТОГО ПЗ по позиции для БИМ&gt;)</t>
        </r>
      </text>
    </comment>
    <comment ref="M12" authorId="1">
      <text>
        <r>
          <rPr>
            <sz val="8"/>
            <color indexed="81"/>
            <rFont val="Tahoma"/>
            <family val="2"/>
            <charset val="204"/>
          </rPr>
          <t xml:space="preserve">   =IF(&lt;ИТОГО ОЗП по позиции для БИМ&gt;=0, "-", &lt;ИТОГО ОЗП по позиции в текущих ценах&gt;/&lt;ИТОГО ОЗП по позиции для БИМ&gt;)</t>
        </r>
      </text>
    </comment>
    <comment ref="N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 =IF(&lt;ИТОГО ЭММ по позиции для БИМ&gt;=0, "-", &lt;ИТОГО ЭММ по позиции в текущих ценах&gt;/&lt;ИТОГО ЭММ по позиции для БИМ&gt;)</t>
        </r>
      </text>
    </comment>
    <comment ref="O1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  =IF(&lt;ИТОГО МАТ по позиции для БИМ&gt;=0, "-", &lt;ИТОГО МАТ по позиции в текущих ценах&gt;/&lt;ИТОГО МАТ по позиции для БИМ&gt;)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ПЗ&gt;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ОЗП&gt;</t>
        </r>
      </text>
    </comment>
    <comment ref="E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ЭМ&gt;</t>
        </r>
      </text>
    </comment>
    <comment ref="F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МАТ&gt;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ПЗ&gt;</t>
        </r>
      </text>
    </comment>
    <comment ref="H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ОЗП&gt;</t>
        </r>
      </text>
    </comment>
    <comment ref="I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ЭМ&gt;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МАТ&gt;</t>
        </r>
      </text>
    </comment>
  </commentList>
</comments>
</file>

<file path=xl/sharedStrings.xml><?xml version="1.0" encoding="utf-8"?>
<sst xmlns="http://schemas.openxmlformats.org/spreadsheetml/2006/main" count="146" uniqueCount="125">
  <si>
    <t xml:space="preserve">РАСЧЕТ ИНДЕКСОВ  </t>
  </si>
  <si>
    <t>(указать квартал, год)</t>
  </si>
  <si>
    <t>прямые затраты</t>
  </si>
  <si>
    <t>оплата труда</t>
  </si>
  <si>
    <t>материалы</t>
  </si>
  <si>
    <t>Стоимость в базовых ценах, руб.</t>
  </si>
  <si>
    <t>Индексы</t>
  </si>
  <si>
    <t>Стоимость в текущих ценах, руб.</t>
  </si>
  <si>
    <t>на</t>
  </si>
  <si>
    <t>Наименование</t>
  </si>
  <si>
    <t>(указать базисный уровень цен)</t>
  </si>
  <si>
    <t>Индекс по смете</t>
  </si>
  <si>
    <t>Номер раздела</t>
  </si>
  <si>
    <t>Наименование раздела</t>
  </si>
  <si>
    <t>матери-алы</t>
  </si>
  <si>
    <t>эксплуата-ция машин</t>
  </si>
  <si>
    <t>Средний индекс по сборнику</t>
  </si>
  <si>
    <t>СРЕДНИЕ ИНДЕКСЫ ИЗМЕНЕНИЯ СМЕТНОЙ СТОИМОСТИ РАБОТ К ТЕР - 2001 (РЕДАКЦИЯ 2010 ГОДА С ИЗМЕНЕНИЯМИ 1)</t>
  </si>
  <si>
    <t>СБОРНИКИ НА РЕМОНТНО-СТРОИТЕЛЬНЫЕ РАБОТЫ ТЕРр-2001</t>
  </si>
  <si>
    <t>СБОРНИКИ НА СТРОИТЕЛЬНЫЕ РАБОТЫ ТЕР-2001</t>
  </si>
  <si>
    <t>СБОРНИКИ НА МОНТАЖ ОБОРУДОВАНИЯ ТЕРм-2001</t>
  </si>
  <si>
    <t>СБОРНИКИ НА КАПРЕМОНТ ОБОРУДОВАНИЯ ТЕРмр-2001</t>
  </si>
  <si>
    <t>Таблица №1</t>
  </si>
  <si>
    <t>ТЕРр -2001-51 Земляные работы</t>
  </si>
  <si>
    <t>ТЕРр -2001-52 Фундаменты</t>
  </si>
  <si>
    <t>ТЕРр -2001-53 Стены</t>
  </si>
  <si>
    <t>ТЕРр -2001-54 Перекрытия</t>
  </si>
  <si>
    <t>ТЕРр -2001-55 Перегородки</t>
  </si>
  <si>
    <t>ТЕРр -2001-56 Проемы</t>
  </si>
  <si>
    <t>ТЕРр -2001-57 Полы</t>
  </si>
  <si>
    <t>ТЕРр -2001-58 Крыши, кровли</t>
  </si>
  <si>
    <t>ТЕРр -2001-59 Лестницы, крыльца</t>
  </si>
  <si>
    <t>ТЕРр -2001-60 Печные работы</t>
  </si>
  <si>
    <t>ТЕРр -2001-61 Штукатурные работы</t>
  </si>
  <si>
    <t>ТЕРр -2001-62 Малярные работы</t>
  </si>
  <si>
    <t>ТЕРр -2001-63 Стекольные, обойные и облицовочные работы</t>
  </si>
  <si>
    <t>ТЕРр -2001-64 Лепные работы</t>
  </si>
  <si>
    <t>ТЕРр -2001-65 Внутренние санитарно-технические работы</t>
  </si>
  <si>
    <t>ТЕРр -2001-66 Наружные инженерные сети</t>
  </si>
  <si>
    <t>ТЕРр -2001-67 Электромонтажные работы</t>
  </si>
  <si>
    <t>ТЕРр -2001-68 Благоустройство</t>
  </si>
  <si>
    <t>ТЕРр -2001-69 Прочие ремонтно-строительные работы</t>
  </si>
  <si>
    <t>ТЕР-2001-01 Земляные работы</t>
  </si>
  <si>
    <t>ТЕР-2001-02 Горно-вскрышные работы</t>
  </si>
  <si>
    <t>ТЕР-2001-03 Буровзрывные работы</t>
  </si>
  <si>
    <t>ТЕР-2001-04 Скважины</t>
  </si>
  <si>
    <t>ТЕР-2001-05 Свайные работы, опускные колодцы, закрепление грунтов</t>
  </si>
  <si>
    <t>ТЕР-2001-06 Бетонные и железобетонные конструкции монолитные</t>
  </si>
  <si>
    <t>ТЕР-2001-07 Бетонные и железобетонные конструкции сборные</t>
  </si>
  <si>
    <t>ТЕР-2001-08 Конструкции из кирпича и блоков</t>
  </si>
  <si>
    <t>ТЕР-2001-09 Строительные металлические конструкции</t>
  </si>
  <si>
    <t>ТЕР-2001-10 Деревянные конструкции</t>
  </si>
  <si>
    <t>ТЕР-2001-11 Полы</t>
  </si>
  <si>
    <t>ТЕР-2001-12 Кровли</t>
  </si>
  <si>
    <t>ТЕР-2001-13 Защита строительных конструкций и оборудования от коррозии</t>
  </si>
  <si>
    <t>ТЕР-2001-14 Конструкции в сельском строительстве</t>
  </si>
  <si>
    <t>ТЕР-2001-15 Отделочные работы</t>
  </si>
  <si>
    <t>ТЕР-2001-16 Трубопроводы внутренние</t>
  </si>
  <si>
    <t>ТЕР-2001-17 Водопровод и канализация - внутренние устройства</t>
  </si>
  <si>
    <t>ТЕР-2001-18 Отопление-внутренние устройства</t>
  </si>
  <si>
    <t>ТЕР-2001-19 Газоснабжение-внутренние устройства</t>
  </si>
  <si>
    <t>ТЕР-2001-20 Вентиляция и кондиционирование воздуха</t>
  </si>
  <si>
    <t>ТЕР-2001-21 Временные сборно-разборные здания и сооружения</t>
  </si>
  <si>
    <t>ТЕР-2001-22 Водопровод - наружные сети</t>
  </si>
  <si>
    <t>ТЕР-2001-23 Канализация - наружные сети</t>
  </si>
  <si>
    <t>ТЕР-2001-24 Теплоснабжение и газопроводы - наружные сети</t>
  </si>
  <si>
    <t>ТЕР-2001-26 Теплоизоляционные работы</t>
  </si>
  <si>
    <t>ТЕР-2001-27 Автомобильные дороги</t>
  </si>
  <si>
    <t>ТЕР-2001-30 Мосты и дороги</t>
  </si>
  <si>
    <t>ТЕР-2001-31 Аэродромы</t>
  </si>
  <si>
    <t>ТЕР-2001-32 Трамвайные пути</t>
  </si>
  <si>
    <t>ТЕР-2001-33 Линии электропередачи</t>
  </si>
  <si>
    <t>ТЕР-2001-34 Сооружения связи, радиовещания и телевидения</t>
  </si>
  <si>
    <t>ТЕР-2001-35 Горнопроходческие работы</t>
  </si>
  <si>
    <t>ТЕР-2001-36 Земляные конструкции гидротехнических сооружений</t>
  </si>
  <si>
    <t>ТЕР-2001-37 Бетонные и железобетонные конструкции гидротехнических сооружений</t>
  </si>
  <si>
    <t>ТЕР-2001-38 Каменные конструкции гидротехнических сооружений</t>
  </si>
  <si>
    <t>ТЕР-2001-39 Металлические конструкции гидротехнических сооружений</t>
  </si>
  <si>
    <t>ТЕР-2001-40 Деревянные конструкции гидротехнических сооружений</t>
  </si>
  <si>
    <t xml:space="preserve">ТЕР-2001-41 Гидроизодяционные работы в гидротехнических сооружениях  </t>
  </si>
  <si>
    <t xml:space="preserve">ТЕР-2001-42 Берегоукрепительные работы  </t>
  </si>
  <si>
    <t>ТЕР-2001-44 Подводно-строительные (водолазные) работы</t>
  </si>
  <si>
    <t>ТЕР-2001-45 Промышленные печи и трубы</t>
  </si>
  <si>
    <t xml:space="preserve">ТЕР-2001-46 Работы при реконструкции зданий и сооружений </t>
  </si>
  <si>
    <t>ТЕР-2001-47 Озеленение, защитные лесонасаждения</t>
  </si>
  <si>
    <t>ТЕРм-2001-01 Металлообрабатывающее оборудование</t>
  </si>
  <si>
    <t>ТЕРм-2001-02 Деревообрабатывающее оборудование</t>
  </si>
  <si>
    <t>ТЕРм-2001-03 Подъемно-транспортное оборудование</t>
  </si>
  <si>
    <t>ТЕРм-2001-04 Дробильно-размольное, обогатительное и агломерационное оборудование</t>
  </si>
  <si>
    <t>ТЕРм-2001-05 Весосое оборудование</t>
  </si>
  <si>
    <t>ТЕРм-2001-06 Теплосиловое оборудовние</t>
  </si>
  <si>
    <t>ТЕРм-2001-07 Компрессорные установки, насосы и вентиляторы</t>
  </si>
  <si>
    <t>ТЕРм-2001-08 Электротехнические установки</t>
  </si>
  <si>
    <t>ТЕРм-2001-09 Электрические сети</t>
  </si>
  <si>
    <t>ТЕРм-2001-10 Оборудоование связи</t>
  </si>
  <si>
    <t>ТЕРм-2001-11 Приборы, средства автоматизации и вычислительное техники</t>
  </si>
  <si>
    <t>ТЕРм-2001-12 Технологические трубопроводы</t>
  </si>
  <si>
    <t>ТЕРм-2001-14 Оборудование прокатных производств</t>
  </si>
  <si>
    <t>ТЕРм-2001-15 Оборудование для очистки газов</t>
  </si>
  <si>
    <t>ТЕРм-2001-16 Оборудование предприятий черной металлургии</t>
  </si>
  <si>
    <t>ТЕРм-2001-17 Оборудование предприятий цветной металлургии</t>
  </si>
  <si>
    <t>ТЕРм-2001-18 Оборудование предприятий химической и нефтеперерабатывающей промыленности</t>
  </si>
  <si>
    <t>ТЕРм-2001-19 Оборудование предприятий угольной и торфяной промыленности</t>
  </si>
  <si>
    <t xml:space="preserve">ТЕРм-2001-22 Оборудование гидротехнических станций и гидротехнических сооружений. </t>
  </si>
  <si>
    <t xml:space="preserve">ТЕРм-2001-23 Оборудование предприятий электротехнической промышленности. </t>
  </si>
  <si>
    <t>ТЕРм-2001-24 Оборудование предприятий промышленности строительных материалов.</t>
  </si>
  <si>
    <t>ТЕРм-2001-25 Оборудование предприятий целлюлозно-бумажной промышленности.</t>
  </si>
  <si>
    <t>ТЕРм-2001-26 Оборудование предприятий текстильной промышленности.</t>
  </si>
  <si>
    <t>ТЕРм-2001-27 Оборудование предприятий полиграфической промышленности.</t>
  </si>
  <si>
    <t xml:space="preserve">ТЕРм-2001-28 Оборудование предприятий пищевой промышленности. </t>
  </si>
  <si>
    <t>ТЕРм-2001-29 Оборудование театрально-зрелищных предприятий</t>
  </si>
  <si>
    <t>ТЕРм-2001-30 Оборудование зернохранилищ и предприятий по переработке зерна.</t>
  </si>
  <si>
    <t>ТЕРм-2001-31 Оборудование предприятий кинематографии.</t>
  </si>
  <si>
    <t>ТЕРм-2001-32 Оборудование предприятий электронной промышленности и промышленности средств связи</t>
  </si>
  <si>
    <t>ТЕРм-2001-33 Оборудование предприятий легкой промышденности</t>
  </si>
  <si>
    <t>ТЕРм-2001-34 Оборудование учреждений здравоохранения и предприятий медицинской промышленности.</t>
  </si>
  <si>
    <t>ТЕРм-2001-36 Оборудование предприятий бытового обслуживания и коммунального хозяйства.</t>
  </si>
  <si>
    <t>ТЕРм-2001-37 Обрудование общего назначения</t>
  </si>
  <si>
    <t>ТЕРм-2001-38 Изготовление технологических металлических констукций в условиях производственных баз.</t>
  </si>
  <si>
    <t>ТЕРм-2001-39 Контроль монтажных сварных соединений.</t>
  </si>
  <si>
    <t>ТЕРм-2001-40 Дополнительное перемещение оборудования и материальных ресурсов сверх предусмотренного в сборниках федеральных единичных расценок на монтаж оборудования</t>
  </si>
  <si>
    <t>ТЕРмр-2001-01 Капитальный ремонт и модернизация оборудования лифта</t>
  </si>
  <si>
    <t>ТЕРмр-2001-02 Ревизия трубопроводной арматуры</t>
  </si>
  <si>
    <t>4 квартал 2013 года</t>
  </si>
  <si>
    <t>ТЕРм-2001-35 Обрудование сельскохозяйственных производств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</si>
</sst>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;[Red]0.0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b/>
      <sz val="14"/>
      <name val="Tahoma"/>
      <family val="2"/>
      <charset val="204"/>
    </font>
    <font>
      <b/>
      <u/>
      <sz val="16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1">
      <alignment horizontal="center"/>
    </xf>
    <xf numFmtId="0" fontId="1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1">
      <alignment horizontal="center"/>
    </xf>
    <xf numFmtId="0" fontId="1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2" fillId="0" borderId="0">
      <alignment horizontal="center"/>
    </xf>
    <xf numFmtId="0" fontId="2" fillId="0" borderId="0">
      <alignment horizontal="left" vertical="top"/>
    </xf>
    <xf numFmtId="0" fontId="2" fillId="0" borderId="0"/>
  </cellStyleXfs>
  <cellXfs count="97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quotePrefix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/>
    </xf>
    <xf numFmtId="0" fontId="5" fillId="0" borderId="2" xfId="0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right" vertical="top" wrapText="1"/>
    </xf>
    <xf numFmtId="0" fontId="5" fillId="0" borderId="2" xfId="0" applyNumberFormat="1" applyFont="1" applyBorder="1" applyAlignment="1">
      <alignment horizontal="right" vertical="top"/>
    </xf>
    <xf numFmtId="0" fontId="7" fillId="0" borderId="2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8" fillId="0" borderId="0" xfId="0" quotePrefix="1" applyFont="1" applyAlignment="1">
      <alignment horizontal="center"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64" fontId="10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1" fillId="0" borderId="1" xfId="22" applyBorder="1" applyAlignment="1">
      <alignment vertical="top"/>
    </xf>
    <xf numFmtId="0" fontId="1" fillId="0" borderId="1" xfId="27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11" fillId="0" borderId="0" xfId="0" applyFont="1"/>
    <xf numFmtId="0" fontId="15" fillId="0" borderId="0" xfId="0" applyFont="1" applyAlignment="1">
      <alignment vertical="top"/>
    </xf>
    <xf numFmtId="0" fontId="15" fillId="0" borderId="0" xfId="0" applyFont="1"/>
    <xf numFmtId="0" fontId="8" fillId="0" borderId="1" xfId="22" applyFont="1" applyBorder="1" applyAlignment="1">
      <alignment vertical="top"/>
    </xf>
    <xf numFmtId="0" fontId="8" fillId="0" borderId="1" xfId="27" applyFont="1" applyBorder="1" applyAlignment="1">
      <alignment vertical="top"/>
    </xf>
    <xf numFmtId="0" fontId="15" fillId="0" borderId="1" xfId="22" applyFont="1" applyBorder="1" applyAlignment="1">
      <alignment vertical="top"/>
    </xf>
    <xf numFmtId="0" fontId="15" fillId="0" borderId="1" xfId="27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8" fillId="0" borderId="2" xfId="22" applyFont="1" applyBorder="1" applyAlignment="1">
      <alignment vertical="top"/>
    </xf>
    <xf numFmtId="0" fontId="8" fillId="0" borderId="2" xfId="27" applyFont="1" applyBorder="1" applyAlignment="1">
      <alignment vertical="top"/>
    </xf>
    <xf numFmtId="0" fontId="8" fillId="0" borderId="0" xfId="22" applyFont="1" applyBorder="1" applyAlignment="1">
      <alignment vertical="top"/>
    </xf>
    <xf numFmtId="0" fontId="8" fillId="0" borderId="0" xfId="27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11" fillId="0" borderId="3" xfId="32" applyNumberFormat="1" applyFont="1" applyBorder="1" applyAlignment="1">
      <alignment horizontal="center"/>
    </xf>
    <xf numFmtId="0" fontId="11" fillId="0" borderId="3" xfId="32" applyNumberFormat="1" applyFont="1" applyBorder="1" applyAlignment="1">
      <alignment horizontal="center" vertical="center" wrapText="1"/>
    </xf>
    <xf numFmtId="0" fontId="11" fillId="2" borderId="1" xfId="0" quotePrefix="1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3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3" xfId="3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8" fillId="0" borderId="1" xfId="0" applyFont="1" applyBorder="1" applyAlignment="1">
      <alignment horizontal="left" vertical="top"/>
    </xf>
    <xf numFmtId="0" fontId="11" fillId="0" borderId="4" xfId="32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5" fillId="0" borderId="1" xfId="0" quotePrefix="1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4" xfId="32" applyNumberFormat="1" applyFont="1" applyBorder="1" applyAlignment="1">
      <alignment horizontal="center"/>
    </xf>
    <xf numFmtId="0" fontId="8" fillId="0" borderId="5" xfId="32" applyNumberFormat="1" applyFont="1" applyBorder="1" applyAlignment="1">
      <alignment horizontal="center"/>
    </xf>
    <xf numFmtId="0" fontId="8" fillId="0" borderId="6" xfId="32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center"/>
    </xf>
    <xf numFmtId="165" fontId="8" fillId="2" borderId="1" xfId="39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</cellXfs>
  <cellStyles count="47">
    <cellStyle name="Акт" xfId="1"/>
    <cellStyle name="АктМТСН" xfId="2"/>
    <cellStyle name="АктМТСН 2" xfId="3"/>
    <cellStyle name="АктМТСН 3" xfId="4"/>
    <cellStyle name="АктМТСН 4" xfId="5"/>
    <cellStyle name="АктМТСН 5" xfId="6"/>
    <cellStyle name="ВедРесурсов" xfId="7"/>
    <cellStyle name="ВедРесурсовАкт" xfId="8"/>
    <cellStyle name="Итоги" xfId="9"/>
    <cellStyle name="ИтогоАктБазЦ" xfId="10"/>
    <cellStyle name="ИтогоАктБИМ" xfId="11"/>
    <cellStyle name="ИтогоАктБИМ 2" xfId="12"/>
    <cellStyle name="ИтогоАктБИМ 3" xfId="13"/>
    <cellStyle name="ИтогоАктБИМ 4" xfId="14"/>
    <cellStyle name="ИтогоАктБИМ 5" xfId="15"/>
    <cellStyle name="ИтогоАктРесМет" xfId="16"/>
    <cellStyle name="ИтогоАктРесМет 2" xfId="17"/>
    <cellStyle name="ИтогоАктРесМет 3" xfId="18"/>
    <cellStyle name="ИтогоАктРесМет 4" xfId="19"/>
    <cellStyle name="ИтогоАктРесМет 5" xfId="20"/>
    <cellStyle name="ИтогоБазЦ" xfId="21"/>
    <cellStyle name="ИтогоБИМ" xfId="22"/>
    <cellStyle name="ИтогоБИМ 2" xfId="23"/>
    <cellStyle name="ИтогоБИМ 3" xfId="24"/>
    <cellStyle name="ИтогоБИМ 4" xfId="25"/>
    <cellStyle name="ИтогоБИМ 5" xfId="26"/>
    <cellStyle name="ИтогоРесМет" xfId="27"/>
    <cellStyle name="ИтогоРесМет 2" xfId="28"/>
    <cellStyle name="ИтогоРесМет 3" xfId="29"/>
    <cellStyle name="ИтогоРесМет 4" xfId="30"/>
    <cellStyle name="ИтогоРесМет 5" xfId="31"/>
    <cellStyle name="ЛокСмета" xfId="32"/>
    <cellStyle name="ЛокСмМТСН" xfId="33"/>
    <cellStyle name="ЛокСмМТСН 2" xfId="34"/>
    <cellStyle name="ЛокСмМТСН 3" xfId="35"/>
    <cellStyle name="ЛокСмМТСН 4" xfId="36"/>
    <cellStyle name="ЛокСмМТСН 5" xfId="37"/>
    <cellStyle name="Обычный" xfId="0" builtinId="0"/>
    <cellStyle name="Обычный 2 2" xfId="38"/>
    <cellStyle name="Обычный 2 3" xfId="39"/>
    <cellStyle name="Параметр" xfId="40"/>
    <cellStyle name="ПеременныеСметы" xfId="41"/>
    <cellStyle name="РесСмета" xfId="42"/>
    <cellStyle name="СводкаСтоимРаб" xfId="43"/>
    <cellStyle name="Титул" xfId="44"/>
    <cellStyle name="Хвост" xfId="45"/>
    <cellStyle name="Экспертиза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90" zoomScaleNormal="90" zoomScaleSheetLayoutView="90" workbookViewId="0">
      <selection activeCell="R81" sqref="R81"/>
    </sheetView>
  </sheetViews>
  <sheetFormatPr defaultRowHeight="12"/>
  <cols>
    <col min="1" max="1" width="4.85546875" style="3" customWidth="1"/>
    <col min="2" max="2" width="14.7109375" style="9" customWidth="1"/>
    <col min="3" max="3" width="44" style="3" customWidth="1"/>
    <col min="4" max="4" width="0.140625" style="3" hidden="1" customWidth="1"/>
    <col min="5" max="5" width="12.42578125" style="3" hidden="1" customWidth="1"/>
    <col min="6" max="6" width="12.140625" style="3" hidden="1" customWidth="1"/>
    <col min="7" max="7" width="14.28515625" style="3" hidden="1" customWidth="1"/>
    <col min="8" max="8" width="15.28515625" style="8" hidden="1" customWidth="1"/>
    <col min="9" max="9" width="14.85546875" style="8" hidden="1" customWidth="1"/>
    <col min="10" max="10" width="14.5703125" style="8" hidden="1" customWidth="1"/>
    <col min="11" max="11" width="15" style="8" hidden="1" customWidth="1"/>
    <col min="12" max="14" width="11.28515625" style="55" customWidth="1"/>
    <col min="15" max="15" width="10.85546875" style="55" customWidth="1"/>
    <col min="16" max="16384" width="9.140625" style="3"/>
  </cols>
  <sheetData>
    <row r="1" spans="1:15" ht="5.25" customHeight="1"/>
    <row r="2" spans="1:15" hidden="1"/>
    <row r="3" spans="1:15" ht="21.75" customHeight="1">
      <c r="N3" s="55" t="s">
        <v>22</v>
      </c>
    </row>
    <row r="4" spans="1:15" ht="12.75" customHeight="1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3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2" customHeight="1">
      <c r="A6" s="58" t="s">
        <v>123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3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5.25" hidden="1" customHeight="1">
      <c r="A9" s="1"/>
      <c r="B9" s="10"/>
      <c r="C9" s="2"/>
      <c r="D9" s="1"/>
      <c r="E9" s="11"/>
      <c r="F9" s="12"/>
      <c r="G9" s="12"/>
      <c r="H9" s="12"/>
      <c r="I9" s="12"/>
      <c r="J9" s="3"/>
      <c r="K9" s="3"/>
    </row>
    <row r="10" spans="1:15" ht="12" customHeight="1">
      <c r="A10" s="63" t="s">
        <v>9</v>
      </c>
      <c r="B10" s="64"/>
      <c r="C10" s="65"/>
      <c r="D10" s="61" t="s">
        <v>5</v>
      </c>
      <c r="E10" s="62"/>
      <c r="F10" s="62"/>
      <c r="G10" s="62"/>
      <c r="H10" s="61" t="s">
        <v>7</v>
      </c>
      <c r="I10" s="62"/>
      <c r="J10" s="62"/>
      <c r="K10" s="62"/>
      <c r="L10" s="60" t="s">
        <v>16</v>
      </c>
      <c r="M10" s="60"/>
      <c r="N10" s="60"/>
      <c r="O10" s="60"/>
    </row>
    <row r="11" spans="1:15" ht="70.5" customHeight="1">
      <c r="A11" s="66"/>
      <c r="B11" s="67"/>
      <c r="C11" s="68"/>
      <c r="D11" s="5" t="s">
        <v>2</v>
      </c>
      <c r="E11" s="6" t="s">
        <v>3</v>
      </c>
      <c r="F11" s="7" t="s">
        <v>15</v>
      </c>
      <c r="G11" s="4" t="s">
        <v>4</v>
      </c>
      <c r="H11" s="5" t="s">
        <v>2</v>
      </c>
      <c r="I11" s="6" t="s">
        <v>3</v>
      </c>
      <c r="J11" s="7" t="s">
        <v>15</v>
      </c>
      <c r="K11" s="4" t="s">
        <v>4</v>
      </c>
      <c r="L11" s="50" t="s">
        <v>2</v>
      </c>
      <c r="M11" s="51" t="s">
        <v>3</v>
      </c>
      <c r="N11" s="52" t="s">
        <v>15</v>
      </c>
      <c r="O11" s="53" t="s">
        <v>4</v>
      </c>
    </row>
    <row r="12" spans="1:15" ht="12.75">
      <c r="A12" s="70">
        <v>1</v>
      </c>
      <c r="B12" s="71"/>
      <c r="C12" s="72"/>
      <c r="D12" s="48">
        <v>4</v>
      </c>
      <c r="E12" s="48">
        <v>5</v>
      </c>
      <c r="F12" s="48">
        <v>6</v>
      </c>
      <c r="G12" s="49">
        <v>7</v>
      </c>
      <c r="H12" s="48">
        <v>8</v>
      </c>
      <c r="I12" s="48">
        <v>9</v>
      </c>
      <c r="J12" s="48">
        <v>10</v>
      </c>
      <c r="K12" s="49">
        <v>11</v>
      </c>
      <c r="L12" s="56">
        <v>2</v>
      </c>
      <c r="M12" s="56">
        <v>3</v>
      </c>
      <c r="N12" s="56">
        <v>4</v>
      </c>
      <c r="O12" s="54">
        <v>5</v>
      </c>
    </row>
    <row r="13" spans="1:15" ht="13.5" customHeight="1">
      <c r="A13" s="90" t="s">
        <v>18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2.75">
      <c r="A14" s="69" t="s">
        <v>23</v>
      </c>
      <c r="B14" s="69"/>
      <c r="C14" s="69"/>
      <c r="D14" s="37">
        <v>100840.93</v>
      </c>
      <c r="E14" s="37">
        <v>78053.919999999998</v>
      </c>
      <c r="F14" s="37">
        <v>7525.38</v>
      </c>
      <c r="G14" s="37">
        <v>15261.63</v>
      </c>
      <c r="H14" s="38">
        <v>865373.93</v>
      </c>
      <c r="I14" s="38">
        <v>756040.15</v>
      </c>
      <c r="J14" s="38">
        <v>43822.81</v>
      </c>
      <c r="K14" s="38">
        <v>65510.97</v>
      </c>
      <c r="L14" s="82">
        <v>9.292069499954037</v>
      </c>
      <c r="M14" s="82">
        <v>10.530099577317834</v>
      </c>
      <c r="N14" s="82">
        <v>5.8933210017301452</v>
      </c>
      <c r="O14" s="82">
        <v>4.6361954784646198</v>
      </c>
    </row>
    <row r="15" spans="1:15" ht="12.75">
      <c r="A15" s="69" t="s">
        <v>24</v>
      </c>
      <c r="B15" s="69"/>
      <c r="C15" s="69"/>
      <c r="D15" s="37">
        <v>261000.04</v>
      </c>
      <c r="E15" s="37">
        <v>55037.83</v>
      </c>
      <c r="F15" s="37">
        <v>20797.490000000002</v>
      </c>
      <c r="G15" s="37">
        <v>185164.72</v>
      </c>
      <c r="H15" s="38">
        <v>1515448.22</v>
      </c>
      <c r="I15" s="38">
        <v>533055.76</v>
      </c>
      <c r="J15" s="38">
        <v>111211.14</v>
      </c>
      <c r="K15" s="38">
        <v>871181.32</v>
      </c>
      <c r="L15" s="93">
        <v>6.1636752239578199</v>
      </c>
      <c r="M15" s="93">
        <v>10.530046515278674</v>
      </c>
      <c r="N15" s="93">
        <v>5.8022155558194761</v>
      </c>
      <c r="O15" s="93">
        <v>4.9064262889820478</v>
      </c>
    </row>
    <row r="16" spans="1:15" ht="12.75">
      <c r="A16" s="69" t="s">
        <v>25</v>
      </c>
      <c r="B16" s="69"/>
      <c r="C16" s="69"/>
      <c r="D16" s="37">
        <v>933505.9</v>
      </c>
      <c r="E16" s="37">
        <v>161582.10999999999</v>
      </c>
      <c r="F16" s="37">
        <v>90289.27</v>
      </c>
      <c r="G16" s="37">
        <v>681634.52</v>
      </c>
      <c r="H16" s="38">
        <v>5302748.95</v>
      </c>
      <c r="I16" s="38">
        <v>1565008.39</v>
      </c>
      <c r="J16" s="38">
        <v>428135.67</v>
      </c>
      <c r="K16" s="38">
        <v>3309604.89</v>
      </c>
      <c r="L16" s="82">
        <v>6.0194257865731968</v>
      </c>
      <c r="M16" s="82">
        <v>10.529974388872631</v>
      </c>
      <c r="N16" s="82">
        <v>5.3158855974801877</v>
      </c>
      <c r="O16" s="82">
        <v>5.0571297514718587</v>
      </c>
    </row>
    <row r="17" spans="1:15" ht="12.75">
      <c r="A17" s="69" t="s">
        <v>26</v>
      </c>
      <c r="B17" s="69"/>
      <c r="C17" s="69"/>
      <c r="D17" s="37">
        <v>126339.75</v>
      </c>
      <c r="E17" s="37">
        <v>36072.54</v>
      </c>
      <c r="F17" s="37">
        <v>14052.62</v>
      </c>
      <c r="G17" s="37">
        <v>76214.59</v>
      </c>
      <c r="H17" s="38">
        <v>766042.06</v>
      </c>
      <c r="I17" s="38">
        <v>349443.36</v>
      </c>
      <c r="J17" s="38">
        <v>76747.44</v>
      </c>
      <c r="K17" s="38">
        <v>339851.26</v>
      </c>
      <c r="L17" s="82">
        <v>6.5932312672773215</v>
      </c>
      <c r="M17" s="82">
        <v>10.530037529932741</v>
      </c>
      <c r="N17" s="82">
        <v>5.8774164533019464</v>
      </c>
      <c r="O17" s="82">
        <v>4.8619154154079949</v>
      </c>
    </row>
    <row r="18" spans="1:15" ht="12.75">
      <c r="A18" s="69" t="s">
        <v>27</v>
      </c>
      <c r="B18" s="69"/>
      <c r="C18" s="69"/>
      <c r="D18" s="37">
        <v>151536.56</v>
      </c>
      <c r="E18" s="37">
        <v>30412.12</v>
      </c>
      <c r="F18" s="37">
        <v>7738.07</v>
      </c>
      <c r="G18" s="37">
        <v>113386.37</v>
      </c>
      <c r="H18" s="38">
        <v>811798.39</v>
      </c>
      <c r="I18" s="38">
        <v>294559.69</v>
      </c>
      <c r="J18" s="38">
        <v>41569.69</v>
      </c>
      <c r="K18" s="38">
        <v>475669.01</v>
      </c>
      <c r="L18" s="82">
        <v>5.5533652077096116</v>
      </c>
      <c r="M18" s="82">
        <v>10.530075838185565</v>
      </c>
      <c r="N18" s="82">
        <v>5.877863601647439</v>
      </c>
      <c r="O18" s="82">
        <v>4.1963827751078018</v>
      </c>
    </row>
    <row r="19" spans="1:15" ht="12.75">
      <c r="A19" s="69" t="s">
        <v>28</v>
      </c>
      <c r="B19" s="69"/>
      <c r="C19" s="69"/>
      <c r="D19" s="37">
        <v>526682.18000000005</v>
      </c>
      <c r="E19" s="37">
        <v>139165.82</v>
      </c>
      <c r="F19" s="37">
        <v>4412.3500000000004</v>
      </c>
      <c r="G19" s="37">
        <v>383104.01</v>
      </c>
      <c r="H19" s="38">
        <v>2876930.7</v>
      </c>
      <c r="I19" s="38">
        <v>1348080</v>
      </c>
      <c r="J19" s="38">
        <v>24063.24</v>
      </c>
      <c r="K19" s="38">
        <v>1504787.46</v>
      </c>
      <c r="L19" s="82">
        <v>5.8249620292830109</v>
      </c>
      <c r="M19" s="82">
        <v>10.530129740190514</v>
      </c>
      <c r="N19" s="82">
        <v>5.9030720591068242</v>
      </c>
      <c r="O19" s="82">
        <v>4.1148698495742702</v>
      </c>
    </row>
    <row r="20" spans="1:15" ht="12.75">
      <c r="A20" s="69" t="s">
        <v>29</v>
      </c>
      <c r="B20" s="69"/>
      <c r="C20" s="69"/>
      <c r="D20" s="37">
        <v>285414.95</v>
      </c>
      <c r="E20" s="37">
        <v>58620.6</v>
      </c>
      <c r="F20" s="37">
        <v>4801.88</v>
      </c>
      <c r="G20" s="37">
        <v>221992.47</v>
      </c>
      <c r="H20" s="38">
        <v>1551215.19</v>
      </c>
      <c r="I20" s="38">
        <v>567797.64</v>
      </c>
      <c r="J20" s="38">
        <v>25316.86</v>
      </c>
      <c r="K20" s="38">
        <v>958100.69</v>
      </c>
      <c r="L20" s="82">
        <v>5.6076360050515914</v>
      </c>
      <c r="M20" s="82">
        <v>10.529991675281387</v>
      </c>
      <c r="N20" s="82">
        <v>5.9185423209243044</v>
      </c>
      <c r="O20" s="82">
        <v>4.3010854827643472</v>
      </c>
    </row>
    <row r="21" spans="1:15" ht="12.75">
      <c r="A21" s="69" t="s">
        <v>30</v>
      </c>
      <c r="B21" s="69"/>
      <c r="C21" s="69"/>
      <c r="D21" s="37">
        <v>280563.8</v>
      </c>
      <c r="E21" s="37">
        <v>68864.19</v>
      </c>
      <c r="F21" s="37">
        <v>4708</v>
      </c>
      <c r="G21" s="37">
        <v>206991.61</v>
      </c>
      <c r="H21" s="38">
        <v>1432113.39</v>
      </c>
      <c r="I21" s="38">
        <v>667050.9</v>
      </c>
      <c r="J21" s="38">
        <v>25578.92</v>
      </c>
      <c r="K21" s="38">
        <v>739483.57</v>
      </c>
      <c r="L21" s="82">
        <v>5.5444062990307375</v>
      </c>
      <c r="M21" s="82">
        <v>10.530042682561138</v>
      </c>
      <c r="N21" s="82">
        <v>5.8408389974511463</v>
      </c>
      <c r="O21" s="82">
        <v>3.878988959987316</v>
      </c>
    </row>
    <row r="22" spans="1:15" ht="12.75">
      <c r="A22" s="69" t="s">
        <v>31</v>
      </c>
      <c r="B22" s="69"/>
      <c r="C22" s="69"/>
      <c r="D22" s="37">
        <v>38876.83</v>
      </c>
      <c r="E22" s="37">
        <v>19101.93</v>
      </c>
      <c r="F22" s="37">
        <v>1021.24</v>
      </c>
      <c r="G22" s="37">
        <v>18753.66</v>
      </c>
      <c r="H22" s="38">
        <v>295227.46999999997</v>
      </c>
      <c r="I22" s="38">
        <v>185041.98</v>
      </c>
      <c r="J22" s="38">
        <v>5654.83</v>
      </c>
      <c r="K22" s="38">
        <v>104530.66</v>
      </c>
      <c r="L22" s="82">
        <v>8.9911739203016303</v>
      </c>
      <c r="M22" s="82">
        <v>10.530065810104004</v>
      </c>
      <c r="N22" s="82">
        <v>6.238318123066076</v>
      </c>
      <c r="O22" s="82">
        <v>7.5736117643169392</v>
      </c>
    </row>
    <row r="23" spans="1:15" ht="12.75">
      <c r="A23" s="69" t="s">
        <v>32</v>
      </c>
      <c r="B23" s="69"/>
      <c r="C23" s="69"/>
      <c r="D23" s="37">
        <v>875116.25</v>
      </c>
      <c r="E23" s="37">
        <v>170126.64</v>
      </c>
      <c r="F23" s="37">
        <v>5036.7299999999996</v>
      </c>
      <c r="G23" s="37">
        <v>699952.88</v>
      </c>
      <c r="H23" s="38">
        <v>4606700.43</v>
      </c>
      <c r="I23" s="38">
        <v>1647692.96</v>
      </c>
      <c r="J23" s="38">
        <v>26377.68</v>
      </c>
      <c r="K23" s="38">
        <v>2932629.79</v>
      </c>
      <c r="L23" s="82">
        <v>5.5015461203011604</v>
      </c>
      <c r="M23" s="82">
        <v>10.52999406794844</v>
      </c>
      <c r="N23" s="82">
        <v>5.7960184484774846</v>
      </c>
      <c r="O23" s="82">
        <v>4.2772406622571504</v>
      </c>
    </row>
    <row r="24" spans="1:15" ht="12.75">
      <c r="A24" s="69" t="s">
        <v>33</v>
      </c>
      <c r="B24" s="69"/>
      <c r="C24" s="69"/>
      <c r="D24" s="37">
        <v>1698810.15</v>
      </c>
      <c r="E24" s="37">
        <v>1099240.25</v>
      </c>
      <c r="F24" s="37">
        <v>12414.99</v>
      </c>
      <c r="G24" s="37">
        <v>587154.91</v>
      </c>
      <c r="H24" s="38">
        <v>13396284.560000001</v>
      </c>
      <c r="I24" s="38">
        <v>10647251.41</v>
      </c>
      <c r="J24" s="38">
        <v>66129.83</v>
      </c>
      <c r="K24" s="38">
        <v>2682903.3199999998</v>
      </c>
      <c r="L24" s="82">
        <v>8.397601892124321</v>
      </c>
      <c r="M24" s="82">
        <v>10.529915457517136</v>
      </c>
      <c r="N24" s="82">
        <v>6.1823763047735039</v>
      </c>
      <c r="O24" s="82">
        <v>4.4524370749109465</v>
      </c>
    </row>
    <row r="25" spans="1:15" ht="12.75">
      <c r="A25" s="69" t="s">
        <v>34</v>
      </c>
      <c r="B25" s="69"/>
      <c r="C25" s="69"/>
      <c r="D25" s="37">
        <v>262292.47999999998</v>
      </c>
      <c r="E25" s="37">
        <v>111785.79</v>
      </c>
      <c r="F25" s="37">
        <v>3418.51</v>
      </c>
      <c r="G25" s="37">
        <v>147088.18</v>
      </c>
      <c r="H25" s="38">
        <v>1507393.97</v>
      </c>
      <c r="I25" s="38">
        <v>1082692.8</v>
      </c>
      <c r="J25" s="38">
        <v>17907.509999999998</v>
      </c>
      <c r="K25" s="38">
        <v>406793.66</v>
      </c>
      <c r="L25" s="82">
        <v>6.8514217792290504</v>
      </c>
      <c r="M25" s="82">
        <v>10.530087410931211</v>
      </c>
      <c r="N25" s="82">
        <v>5.4741363927559075</v>
      </c>
      <c r="O25" s="82">
        <v>4.0876763856891838</v>
      </c>
    </row>
    <row r="26" spans="1:15" s="34" customFormat="1" ht="12.75">
      <c r="A26" s="69" t="s">
        <v>35</v>
      </c>
      <c r="B26" s="69"/>
      <c r="C26" s="69"/>
      <c r="D26" s="37">
        <v>190845.13</v>
      </c>
      <c r="E26" s="37">
        <v>78202.81</v>
      </c>
      <c r="F26" s="37">
        <v>3622.38</v>
      </c>
      <c r="G26" s="37">
        <v>109019.94</v>
      </c>
      <c r="H26" s="38">
        <v>1349529.67</v>
      </c>
      <c r="I26" s="38">
        <v>757377.67</v>
      </c>
      <c r="J26" s="38">
        <v>19675.43</v>
      </c>
      <c r="K26" s="38">
        <v>572476.56999999995</v>
      </c>
      <c r="L26" s="82">
        <v>7.4696835596486011</v>
      </c>
      <c r="M26" s="82">
        <v>10.529915868752031</v>
      </c>
      <c r="N26" s="82">
        <v>5.9080770101425024</v>
      </c>
      <c r="O26" s="82">
        <v>5.3263872645682984</v>
      </c>
    </row>
    <row r="27" spans="1:15" s="34" customFormat="1" ht="12.75">
      <c r="A27" s="69" t="s">
        <v>36</v>
      </c>
      <c r="B27" s="69"/>
      <c r="C27" s="69"/>
      <c r="D27" s="37">
        <v>173051.48</v>
      </c>
      <c r="E27" s="37">
        <v>71370.399999999994</v>
      </c>
      <c r="F27" s="37">
        <v>400.49</v>
      </c>
      <c r="G27" s="37">
        <v>101280.59</v>
      </c>
      <c r="H27" s="38">
        <v>1129505.73</v>
      </c>
      <c r="I27" s="38">
        <v>691180.38</v>
      </c>
      <c r="J27" s="38">
        <v>2372.46</v>
      </c>
      <c r="K27" s="38">
        <v>435952.89</v>
      </c>
      <c r="L27" s="82">
        <v>8.2088005257163932</v>
      </c>
      <c r="M27" s="82">
        <v>10.530043967807382</v>
      </c>
      <c r="N27" s="82">
        <v>7.1141601538115813</v>
      </c>
      <c r="O27" s="82">
        <v>6.577395333103806</v>
      </c>
    </row>
    <row r="28" spans="1:15" s="34" customFormat="1" ht="12.75">
      <c r="A28" s="69" t="s">
        <v>37</v>
      </c>
      <c r="B28" s="69"/>
      <c r="C28" s="69"/>
      <c r="D28" s="37">
        <v>2114584.67</v>
      </c>
      <c r="E28" s="37">
        <v>495995.36</v>
      </c>
      <c r="F28" s="37">
        <v>23659.58</v>
      </c>
      <c r="G28" s="37">
        <v>1594929.73</v>
      </c>
      <c r="H28" s="38">
        <v>11277367.439999999</v>
      </c>
      <c r="I28" s="38">
        <v>4804192.6500000004</v>
      </c>
      <c r="J28" s="38">
        <v>130368.46</v>
      </c>
      <c r="K28" s="38">
        <v>6342806.3300000001</v>
      </c>
      <c r="L28" s="82">
        <v>5.6317073271887477</v>
      </c>
      <c r="M28" s="82">
        <v>10.530119636603054</v>
      </c>
      <c r="N28" s="82">
        <v>6.1178419059002733</v>
      </c>
      <c r="O28" s="82">
        <v>4.1011749965937367</v>
      </c>
    </row>
    <row r="29" spans="1:15" ht="12.75">
      <c r="A29" s="69" t="s">
        <v>38</v>
      </c>
      <c r="B29" s="69"/>
      <c r="C29" s="69"/>
      <c r="D29" s="39">
        <v>53608030.960000001</v>
      </c>
      <c r="E29" s="39">
        <v>1734540.61</v>
      </c>
      <c r="F29" s="39">
        <v>6371381.5800000001</v>
      </c>
      <c r="G29" s="39">
        <v>45502108.770000003</v>
      </c>
      <c r="H29" s="40">
        <v>151052718.27000001</v>
      </c>
      <c r="I29" s="40">
        <v>16800995.530000001</v>
      </c>
      <c r="J29" s="40">
        <v>32414106.66</v>
      </c>
      <c r="K29" s="40">
        <v>101837616.08</v>
      </c>
      <c r="L29" s="82">
        <v>2.994638129309124</v>
      </c>
      <c r="M29" s="82">
        <v>10.529912868399199</v>
      </c>
      <c r="N29" s="82">
        <v>5.2757335450626082</v>
      </c>
      <c r="O29" s="82">
        <v>2.3879856003869335</v>
      </c>
    </row>
    <row r="30" spans="1:15" ht="12.75">
      <c r="A30" s="69" t="s">
        <v>39</v>
      </c>
      <c r="B30" s="69"/>
      <c r="C30" s="69"/>
      <c r="D30" s="39">
        <v>288019.34000000003</v>
      </c>
      <c r="E30" s="39">
        <v>27391.75</v>
      </c>
      <c r="F30" s="39">
        <v>59.77</v>
      </c>
      <c r="G30" s="39">
        <v>260567.82</v>
      </c>
      <c r="H30" s="40">
        <v>1196749.96</v>
      </c>
      <c r="I30" s="40">
        <v>265388.40999999997</v>
      </c>
      <c r="J30" s="40">
        <v>341.97</v>
      </c>
      <c r="K30" s="40">
        <v>931019.58</v>
      </c>
      <c r="L30" s="82">
        <v>5.0131952119891316</v>
      </c>
      <c r="M30" s="82">
        <v>10.530023090894156</v>
      </c>
      <c r="N30" s="82">
        <v>6.6729128325246769</v>
      </c>
      <c r="O30" s="82">
        <v>3.4826630520485971</v>
      </c>
    </row>
    <row r="31" spans="1:15" ht="12.75">
      <c r="A31" s="69" t="s">
        <v>40</v>
      </c>
      <c r="B31" s="69"/>
      <c r="C31" s="69"/>
      <c r="D31" s="39">
        <v>360728.29</v>
      </c>
      <c r="E31" s="39">
        <v>39449.699999999997</v>
      </c>
      <c r="F31" s="39">
        <v>132556.26</v>
      </c>
      <c r="G31" s="39">
        <v>188722.33</v>
      </c>
      <c r="H31" s="40">
        <v>2070183.79</v>
      </c>
      <c r="I31" s="40">
        <v>382131.57</v>
      </c>
      <c r="J31" s="40">
        <v>699247.85</v>
      </c>
      <c r="K31" s="40">
        <v>988804.37</v>
      </c>
      <c r="L31" s="82">
        <v>5.9221731126216914</v>
      </c>
      <c r="M31" s="82">
        <v>10.529927984243226</v>
      </c>
      <c r="N31" s="82">
        <v>5.6571944621853394</v>
      </c>
      <c r="O31" s="82">
        <v>5.1451057222534295</v>
      </c>
    </row>
    <row r="32" spans="1:15" ht="12.75">
      <c r="A32" s="69" t="s">
        <v>41</v>
      </c>
      <c r="B32" s="69"/>
      <c r="C32" s="69"/>
      <c r="D32" s="37">
        <v>104772.19</v>
      </c>
      <c r="E32" s="37">
        <v>34208.129999999997</v>
      </c>
      <c r="F32" s="37">
        <v>6655.38</v>
      </c>
      <c r="G32" s="37">
        <v>63908.68</v>
      </c>
      <c r="H32" s="38">
        <v>757719.62</v>
      </c>
      <c r="I32" s="38">
        <v>331340.55</v>
      </c>
      <c r="J32" s="38">
        <v>27023.42</v>
      </c>
      <c r="K32" s="38">
        <v>399355.65</v>
      </c>
      <c r="L32" s="82">
        <v>8.0381841784542249</v>
      </c>
      <c r="M32" s="82">
        <v>10.530040081115221</v>
      </c>
      <c r="N32" s="82">
        <v>5.3307684910553563</v>
      </c>
      <c r="O32" s="82">
        <v>6.9863262705472877</v>
      </c>
    </row>
    <row r="33" spans="1:15" ht="12.75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2.75">
      <c r="A34" s="69" t="s">
        <v>42</v>
      </c>
      <c r="B34" s="69"/>
      <c r="C34" s="69"/>
      <c r="D34" s="42"/>
      <c r="E34" s="42"/>
      <c r="F34" s="42"/>
      <c r="G34" s="42"/>
      <c r="H34" s="43"/>
      <c r="I34" s="43"/>
      <c r="J34" s="43"/>
      <c r="K34" s="43"/>
      <c r="L34" s="94">
        <v>5.7820832857729574</v>
      </c>
      <c r="M34" s="94">
        <v>10.529893439728967</v>
      </c>
      <c r="N34" s="94">
        <v>5.7803765707929564</v>
      </c>
      <c r="O34" s="94">
        <v>4.6865215817272894</v>
      </c>
    </row>
    <row r="35" spans="1:15" ht="12.75">
      <c r="A35" s="69" t="s">
        <v>43</v>
      </c>
      <c r="B35" s="69"/>
      <c r="C35" s="69"/>
      <c r="D35" s="44"/>
      <c r="E35" s="44"/>
      <c r="F35" s="44"/>
      <c r="G35" s="44"/>
      <c r="H35" s="45"/>
      <c r="I35" s="45"/>
      <c r="J35" s="45"/>
      <c r="K35" s="45"/>
      <c r="L35" s="95">
        <v>5.3071939030772244</v>
      </c>
      <c r="M35" s="95">
        <v>10.529228377706181</v>
      </c>
      <c r="N35" s="95">
        <v>5.3728084467462756</v>
      </c>
      <c r="O35" s="95">
        <v>3.8953134254337756</v>
      </c>
    </row>
    <row r="36" spans="1:15" ht="12.75">
      <c r="A36" s="69" t="s">
        <v>44</v>
      </c>
      <c r="B36" s="69"/>
      <c r="C36" s="69"/>
      <c r="D36" s="44"/>
      <c r="E36" s="44"/>
      <c r="F36" s="44"/>
      <c r="G36" s="44"/>
      <c r="H36" s="45"/>
      <c r="I36" s="45"/>
      <c r="J36" s="45"/>
      <c r="K36" s="45"/>
      <c r="L36" s="95">
        <v>6.418061521233831</v>
      </c>
      <c r="M36" s="95">
        <v>10.530058790844326</v>
      </c>
      <c r="N36" s="95">
        <v>6.5067004140166063</v>
      </c>
      <c r="O36" s="95">
        <v>5.4856187388595448</v>
      </c>
    </row>
    <row r="37" spans="1:15" ht="12.75">
      <c r="A37" s="69" t="s">
        <v>45</v>
      </c>
      <c r="B37" s="69"/>
      <c r="C37" s="69"/>
      <c r="D37" s="44"/>
      <c r="E37" s="44"/>
      <c r="F37" s="44"/>
      <c r="G37" s="44"/>
      <c r="H37" s="45"/>
      <c r="I37" s="45"/>
      <c r="J37" s="45"/>
      <c r="K37" s="45"/>
      <c r="L37" s="95">
        <v>5.9767428667971929</v>
      </c>
      <c r="M37" s="95">
        <v>10.530074880932329</v>
      </c>
      <c r="N37" s="95">
        <v>5.5758160467831415</v>
      </c>
      <c r="O37" s="95">
        <v>6.1837010647941559</v>
      </c>
    </row>
    <row r="38" spans="1:15" ht="25.5" customHeight="1">
      <c r="A38" s="83" t="s">
        <v>46</v>
      </c>
      <c r="B38" s="84"/>
      <c r="C38" s="85"/>
      <c r="D38" s="44"/>
      <c r="E38" s="44"/>
      <c r="F38" s="44"/>
      <c r="G38" s="44"/>
      <c r="H38" s="45"/>
      <c r="I38" s="45"/>
      <c r="J38" s="45"/>
      <c r="K38" s="45"/>
      <c r="L38" s="95">
        <v>5.7369082608622479</v>
      </c>
      <c r="M38" s="95">
        <v>10.530230616880255</v>
      </c>
      <c r="N38" s="95">
        <v>5.8633191353854706</v>
      </c>
      <c r="O38" s="95">
        <v>4.6181925426903971</v>
      </c>
    </row>
    <row r="39" spans="1:15" ht="26.25" customHeight="1">
      <c r="A39" s="83" t="s">
        <v>47</v>
      </c>
      <c r="B39" s="84"/>
      <c r="C39" s="85"/>
      <c r="D39" s="44"/>
      <c r="E39" s="44"/>
      <c r="F39" s="44"/>
      <c r="G39" s="44"/>
      <c r="H39" s="45"/>
      <c r="I39" s="45"/>
      <c r="J39" s="45"/>
      <c r="K39" s="45"/>
      <c r="L39" s="95">
        <v>5.3751958721143529</v>
      </c>
      <c r="M39" s="95">
        <v>10.530114068046046</v>
      </c>
      <c r="N39" s="95">
        <v>5.6286570490680843</v>
      </c>
      <c r="O39" s="95">
        <v>4.8741328860639435</v>
      </c>
    </row>
    <row r="40" spans="1:15" ht="23.25" customHeight="1">
      <c r="A40" s="83" t="s">
        <v>48</v>
      </c>
      <c r="B40" s="84"/>
      <c r="C40" s="85"/>
      <c r="D40" s="44"/>
      <c r="E40" s="44"/>
      <c r="F40" s="44"/>
      <c r="G40" s="44"/>
      <c r="H40" s="45"/>
      <c r="I40" s="45"/>
      <c r="J40" s="45"/>
      <c r="K40" s="45"/>
      <c r="L40" s="95">
        <v>6.2716598615464143</v>
      </c>
      <c r="M40" s="95">
        <v>10.530059928558874</v>
      </c>
      <c r="N40" s="95">
        <v>5.6407073665320828</v>
      </c>
      <c r="O40" s="95">
        <v>5.1549103983487701</v>
      </c>
    </row>
    <row r="41" spans="1:15" ht="12.75">
      <c r="A41" s="74" t="s">
        <v>49</v>
      </c>
      <c r="B41" s="74"/>
      <c r="C41" s="74"/>
      <c r="D41" s="44"/>
      <c r="E41" s="44"/>
      <c r="F41" s="44"/>
      <c r="G41" s="44"/>
      <c r="H41" s="45"/>
      <c r="I41" s="45"/>
      <c r="J41" s="45"/>
      <c r="K41" s="45"/>
      <c r="L41" s="95">
        <v>5.4678871835491156</v>
      </c>
      <c r="M41" s="95">
        <v>10.5298937563528</v>
      </c>
      <c r="N41" s="95">
        <v>5.7977133775289582</v>
      </c>
      <c r="O41" s="95">
        <v>5.0015378839661668</v>
      </c>
    </row>
    <row r="42" spans="1:15" ht="12.75">
      <c r="A42" s="74" t="s">
        <v>50</v>
      </c>
      <c r="B42" s="74"/>
      <c r="C42" s="74"/>
      <c r="D42" s="44"/>
      <c r="E42" s="44"/>
      <c r="F42" s="44"/>
      <c r="G42" s="44"/>
      <c r="H42" s="45"/>
      <c r="I42" s="45"/>
      <c r="J42" s="45"/>
      <c r="K42" s="45"/>
      <c r="L42" s="95">
        <v>6.866681796053963</v>
      </c>
      <c r="M42" s="95">
        <v>10.529999560492797</v>
      </c>
      <c r="N42" s="95">
        <v>5.7276945963959633</v>
      </c>
      <c r="O42" s="95">
        <v>5.2155477122652769</v>
      </c>
    </row>
    <row r="43" spans="1:15" ht="12.75">
      <c r="A43" s="74" t="s">
        <v>51</v>
      </c>
      <c r="B43" s="74"/>
      <c r="C43" s="74"/>
      <c r="D43" s="44"/>
      <c r="E43" s="44"/>
      <c r="F43" s="44"/>
      <c r="G43" s="44"/>
      <c r="H43" s="45"/>
      <c r="I43" s="45"/>
      <c r="J43" s="45"/>
      <c r="K43" s="45"/>
      <c r="L43" s="95">
        <v>4.857388184560592</v>
      </c>
      <c r="M43" s="95">
        <v>10.530110956217129</v>
      </c>
      <c r="N43" s="95">
        <v>5.6715928621161709</v>
      </c>
      <c r="O43" s="95">
        <v>4.3987775026408871</v>
      </c>
    </row>
    <row r="44" spans="1:15" ht="12.75">
      <c r="A44" s="74" t="s">
        <v>52</v>
      </c>
      <c r="B44" s="74"/>
      <c r="C44" s="74"/>
      <c r="D44" s="44"/>
      <c r="E44" s="44"/>
      <c r="F44" s="44"/>
      <c r="G44" s="44"/>
      <c r="H44" s="45"/>
      <c r="I44" s="45"/>
      <c r="J44" s="45"/>
      <c r="K44" s="45"/>
      <c r="L44" s="95">
        <v>4.82868873178752</v>
      </c>
      <c r="M44" s="95">
        <v>10.530032588930784</v>
      </c>
      <c r="N44" s="95">
        <v>6.1441928965059907</v>
      </c>
      <c r="O44" s="95">
        <v>4.4600761736223618</v>
      </c>
    </row>
    <row r="45" spans="1:15" ht="12.75">
      <c r="A45" s="74" t="s">
        <v>53</v>
      </c>
      <c r="B45" s="74"/>
      <c r="C45" s="74"/>
      <c r="D45" s="44"/>
      <c r="E45" s="44"/>
      <c r="F45" s="44"/>
      <c r="G45" s="44"/>
      <c r="H45" s="45"/>
      <c r="I45" s="45"/>
      <c r="J45" s="45"/>
      <c r="K45" s="45"/>
      <c r="L45" s="95">
        <v>4.748874375467266</v>
      </c>
      <c r="M45" s="95">
        <v>10.53015734276441</v>
      </c>
      <c r="N45" s="95">
        <v>5.4357543279510905</v>
      </c>
      <c r="O45" s="95">
        <v>4.4547173103065347</v>
      </c>
    </row>
    <row r="46" spans="1:15" ht="24.75" customHeight="1">
      <c r="A46" s="83" t="s">
        <v>54</v>
      </c>
      <c r="B46" s="84"/>
      <c r="C46" s="85"/>
      <c r="D46" s="44"/>
      <c r="E46" s="44"/>
      <c r="F46" s="44"/>
      <c r="G46" s="44"/>
      <c r="H46" s="45"/>
      <c r="I46" s="45"/>
      <c r="J46" s="45"/>
      <c r="K46" s="45"/>
      <c r="L46" s="95">
        <v>4.7552987534721334</v>
      </c>
      <c r="M46" s="95">
        <v>10.530196235166073</v>
      </c>
      <c r="N46" s="95">
        <v>6.3966832986313014</v>
      </c>
      <c r="O46" s="95">
        <v>4.1547297229382307</v>
      </c>
    </row>
    <row r="47" spans="1:15" ht="12.75">
      <c r="A47" s="74" t="s">
        <v>55</v>
      </c>
      <c r="B47" s="74"/>
      <c r="C47" s="74"/>
      <c r="D47" s="44"/>
      <c r="E47" s="44"/>
      <c r="F47" s="44"/>
      <c r="G47" s="44"/>
      <c r="H47" s="45"/>
      <c r="I47" s="45"/>
      <c r="J47" s="45"/>
      <c r="K47" s="45"/>
      <c r="L47" s="95">
        <v>5.5043978296483358</v>
      </c>
      <c r="M47" s="95">
        <v>10.53018590853255</v>
      </c>
      <c r="N47" s="95">
        <v>5.8050699316946242</v>
      </c>
      <c r="O47" s="95">
        <v>5.0327047123685222</v>
      </c>
    </row>
    <row r="48" spans="1:15" ht="12.75">
      <c r="A48" s="74" t="s">
        <v>56</v>
      </c>
      <c r="B48" s="74"/>
      <c r="C48" s="74"/>
      <c r="D48" s="44"/>
      <c r="E48" s="44"/>
      <c r="F48" s="44"/>
      <c r="G48" s="44"/>
      <c r="H48" s="45"/>
      <c r="I48" s="45"/>
      <c r="J48" s="45"/>
      <c r="K48" s="45"/>
      <c r="L48" s="95">
        <v>5.0118198704744055</v>
      </c>
      <c r="M48" s="95">
        <v>10.530043163649109</v>
      </c>
      <c r="N48" s="95">
        <v>6.6979053826560691</v>
      </c>
      <c r="O48" s="95">
        <v>3.1896464317682209</v>
      </c>
    </row>
    <row r="49" spans="1:15" ht="12.75">
      <c r="A49" s="74" t="s">
        <v>57</v>
      </c>
      <c r="B49" s="74"/>
      <c r="C49" s="74"/>
      <c r="D49" s="44"/>
      <c r="E49" s="44"/>
      <c r="F49" s="44"/>
      <c r="G49" s="44"/>
      <c r="H49" s="45"/>
      <c r="I49" s="45"/>
      <c r="J49" s="45"/>
      <c r="K49" s="45"/>
      <c r="L49" s="82">
        <v>5.4909748350454564</v>
      </c>
      <c r="M49" s="82">
        <v>10.530025636217111</v>
      </c>
      <c r="N49" s="82">
        <v>5.7086221171510401</v>
      </c>
      <c r="O49" s="82">
        <v>5.1274505379474018</v>
      </c>
    </row>
    <row r="50" spans="1:15" ht="12.75">
      <c r="A50" s="74" t="s">
        <v>58</v>
      </c>
      <c r="B50" s="74"/>
      <c r="C50" s="74"/>
      <c r="D50" s="44"/>
      <c r="E50" s="44"/>
      <c r="F50" s="44"/>
      <c r="G50" s="44"/>
      <c r="H50" s="45"/>
      <c r="I50" s="45"/>
      <c r="J50" s="45"/>
      <c r="K50" s="45"/>
      <c r="L50" s="95">
        <v>3.1314755836670995</v>
      </c>
      <c r="M50" s="95">
        <v>10.530098749387321</v>
      </c>
      <c r="N50" s="95">
        <v>5.8646259285184446</v>
      </c>
      <c r="O50" s="95">
        <v>2.9386638664906104</v>
      </c>
    </row>
    <row r="51" spans="1:15" ht="12.75">
      <c r="A51" s="74" t="s">
        <v>59</v>
      </c>
      <c r="B51" s="74"/>
      <c r="C51" s="74"/>
      <c r="D51" s="44"/>
      <c r="E51" s="44"/>
      <c r="F51" s="44"/>
      <c r="G51" s="44"/>
      <c r="H51" s="45"/>
      <c r="I51" s="45"/>
      <c r="J51" s="45"/>
      <c r="K51" s="45"/>
      <c r="L51" s="95">
        <v>3.6309938182765369</v>
      </c>
      <c r="M51" s="95">
        <v>10.530169543633619</v>
      </c>
      <c r="N51" s="95">
        <v>5.6436701444341875</v>
      </c>
      <c r="O51" s="95">
        <v>3.4963567385623695</v>
      </c>
    </row>
    <row r="52" spans="1:15" ht="12.75">
      <c r="A52" s="74" t="s">
        <v>60</v>
      </c>
      <c r="B52" s="74"/>
      <c r="C52" s="74"/>
      <c r="D52" s="44"/>
      <c r="E52" s="44"/>
      <c r="F52" s="44"/>
      <c r="G52" s="44"/>
      <c r="H52" s="45"/>
      <c r="I52" s="45"/>
      <c r="J52" s="45"/>
      <c r="K52" s="45"/>
      <c r="L52" s="95">
        <v>5.3544512819319712</v>
      </c>
      <c r="M52" s="95">
        <v>10.529933382386421</v>
      </c>
      <c r="N52" s="95">
        <v>5.5465756990092867</v>
      </c>
      <c r="O52" s="95">
        <v>4.8336656871465031</v>
      </c>
    </row>
    <row r="53" spans="1:15" ht="12.75">
      <c r="A53" s="74" t="s">
        <v>61</v>
      </c>
      <c r="B53" s="74"/>
      <c r="C53" s="74"/>
      <c r="D53" s="44"/>
      <c r="E53" s="44"/>
      <c r="F53" s="44"/>
      <c r="G53" s="44"/>
      <c r="H53" s="45"/>
      <c r="I53" s="45"/>
      <c r="J53" s="45"/>
      <c r="K53" s="45"/>
      <c r="L53" s="95">
        <v>7.9315675025744303</v>
      </c>
      <c r="M53" s="95">
        <v>10.530034315799126</v>
      </c>
      <c r="N53" s="95">
        <v>5.7336295012183927</v>
      </c>
      <c r="O53" s="95">
        <v>4.7394969543235721</v>
      </c>
    </row>
    <row r="54" spans="1:15" ht="12.75">
      <c r="A54" s="74" t="s">
        <v>62</v>
      </c>
      <c r="B54" s="74"/>
      <c r="C54" s="74"/>
      <c r="D54" s="44"/>
      <c r="E54" s="44"/>
      <c r="F54" s="44"/>
      <c r="G54" s="44"/>
      <c r="H54" s="45"/>
      <c r="I54" s="45"/>
      <c r="J54" s="45"/>
      <c r="K54" s="45"/>
      <c r="L54" s="96">
        <v>5.9892093499658019</v>
      </c>
      <c r="M54" s="96">
        <v>10.530088633117526</v>
      </c>
      <c r="N54" s="96">
        <v>5.7778702900052217</v>
      </c>
      <c r="O54" s="96">
        <v>4.8865449115765918</v>
      </c>
    </row>
    <row r="55" spans="1:15" ht="12.75">
      <c r="A55" s="74" t="s">
        <v>63</v>
      </c>
      <c r="B55" s="74"/>
      <c r="C55" s="74"/>
      <c r="D55" s="44"/>
      <c r="E55" s="44"/>
      <c r="F55" s="44"/>
      <c r="G55" s="44"/>
      <c r="H55" s="45"/>
      <c r="I55" s="45"/>
      <c r="J55" s="45"/>
      <c r="K55" s="45"/>
      <c r="L55" s="96">
        <v>5.2173822277670592</v>
      </c>
      <c r="M55" s="96">
        <v>10.530062972966308</v>
      </c>
      <c r="N55" s="96">
        <v>5.5243933409435533</v>
      </c>
      <c r="O55" s="96">
        <v>5.0769741749359021</v>
      </c>
    </row>
    <row r="56" spans="1:15" ht="12.75">
      <c r="A56" s="74" t="s">
        <v>64</v>
      </c>
      <c r="B56" s="74"/>
      <c r="C56" s="74"/>
      <c r="D56" s="44"/>
      <c r="E56" s="44"/>
      <c r="F56" s="44"/>
      <c r="G56" s="44"/>
      <c r="H56" s="45"/>
      <c r="I56" s="45"/>
      <c r="J56" s="45"/>
      <c r="K56" s="45"/>
      <c r="L56" s="96">
        <v>4.4025706571600676</v>
      </c>
      <c r="M56" s="96">
        <v>10.530082810482488</v>
      </c>
      <c r="N56" s="96">
        <v>5.4094000776183417</v>
      </c>
      <c r="O56" s="96">
        <v>4.0205861401830676</v>
      </c>
    </row>
    <row r="57" spans="1:15" ht="12.75">
      <c r="A57" s="74" t="s">
        <v>65</v>
      </c>
      <c r="B57" s="74"/>
      <c r="C57" s="74"/>
      <c r="D57" s="44"/>
      <c r="E57" s="44"/>
      <c r="F57" s="44"/>
      <c r="G57" s="44"/>
      <c r="H57" s="45"/>
      <c r="I57" s="45"/>
      <c r="J57" s="45"/>
      <c r="K57" s="45"/>
      <c r="L57" s="96">
        <v>4.8359708763912312</v>
      </c>
      <c r="M57" s="96">
        <v>10.53027816235987</v>
      </c>
      <c r="N57" s="96">
        <v>5.5581421434841358</v>
      </c>
      <c r="O57" s="96">
        <v>4.7215922574824907</v>
      </c>
    </row>
    <row r="58" spans="1:15" ht="12.75">
      <c r="A58" s="74" t="s">
        <v>66</v>
      </c>
      <c r="B58" s="74"/>
      <c r="C58" s="74"/>
      <c r="D58" s="41"/>
      <c r="E58" s="41"/>
      <c r="F58" s="41"/>
      <c r="G58" s="41"/>
      <c r="H58" s="41"/>
      <c r="I58" s="41"/>
      <c r="J58" s="41"/>
      <c r="K58" s="41"/>
      <c r="L58" s="96">
        <v>3.0480178600327923</v>
      </c>
      <c r="M58" s="96">
        <v>10.53009507697373</v>
      </c>
      <c r="N58" s="96">
        <v>5.150538907347924</v>
      </c>
      <c r="O58" s="96">
        <v>2.5666906794653586</v>
      </c>
    </row>
    <row r="59" spans="1:15" ht="12.75">
      <c r="A59" s="74" t="s">
        <v>67</v>
      </c>
      <c r="B59" s="74"/>
      <c r="C59" s="74"/>
      <c r="D59" s="41"/>
      <c r="E59" s="41"/>
      <c r="F59" s="41"/>
      <c r="G59" s="41"/>
      <c r="H59" s="41"/>
      <c r="I59" s="41"/>
      <c r="J59" s="41"/>
      <c r="K59" s="41"/>
      <c r="L59" s="96">
        <v>5.362852604971259</v>
      </c>
      <c r="M59" s="96">
        <v>10.530032024210495</v>
      </c>
      <c r="N59" s="96">
        <v>5.652299379334905</v>
      </c>
      <c r="O59" s="96">
        <v>5.1316895254760153</v>
      </c>
    </row>
    <row r="60" spans="1:15" ht="12.75">
      <c r="A60" s="74" t="s">
        <v>68</v>
      </c>
      <c r="B60" s="74"/>
      <c r="C60" s="74"/>
      <c r="D60" s="41"/>
      <c r="E60" s="41"/>
      <c r="F60" s="41"/>
      <c r="G60" s="41"/>
      <c r="H60" s="41"/>
      <c r="I60" s="41"/>
      <c r="J60" s="41"/>
      <c r="K60" s="41"/>
      <c r="L60" s="96">
        <v>4.8817031804639406</v>
      </c>
      <c r="M60" s="96">
        <v>10.529918523505575</v>
      </c>
      <c r="N60" s="96">
        <v>5.6484903563273727</v>
      </c>
      <c r="O60" s="96">
        <v>4.111322201122789</v>
      </c>
    </row>
    <row r="61" spans="1:15" ht="12.75">
      <c r="A61" s="74" t="s">
        <v>69</v>
      </c>
      <c r="B61" s="74"/>
      <c r="C61" s="74"/>
      <c r="D61" s="37">
        <v>2531078.2200000002</v>
      </c>
      <c r="E61" s="37">
        <v>33853.949999999997</v>
      </c>
      <c r="F61" s="37">
        <v>187836.74</v>
      </c>
      <c r="G61" s="37">
        <v>2309387.5299999998</v>
      </c>
      <c r="H61" s="38">
        <v>12500513.41</v>
      </c>
      <c r="I61" s="38">
        <v>337769.64</v>
      </c>
      <c r="J61" s="38">
        <v>991597.39</v>
      </c>
      <c r="K61" s="38">
        <v>11171146.380000001</v>
      </c>
      <c r="L61" s="96">
        <v>5.202222920633405</v>
      </c>
      <c r="M61" s="96">
        <v>10.53001230284797</v>
      </c>
      <c r="N61" s="96">
        <v>5.5610773483398406</v>
      </c>
      <c r="O61" s="96">
        <v>5.0949335385040389</v>
      </c>
    </row>
    <row r="62" spans="1:15" ht="12.75">
      <c r="A62" s="74" t="s">
        <v>70</v>
      </c>
      <c r="B62" s="74"/>
      <c r="C62" s="74"/>
      <c r="D62" s="37">
        <v>43494838.829999998</v>
      </c>
      <c r="E62" s="37">
        <v>919238.21</v>
      </c>
      <c r="F62" s="37">
        <v>1171035.4099999999</v>
      </c>
      <c r="G62" s="37">
        <v>41404565.210000001</v>
      </c>
      <c r="H62" s="38">
        <v>242088422.18000001</v>
      </c>
      <c r="I62" s="38">
        <v>9170152.0500000007</v>
      </c>
      <c r="J62" s="38">
        <v>6058592.6799999997</v>
      </c>
      <c r="K62" s="38">
        <v>226859677.44999999</v>
      </c>
      <c r="L62" s="96">
        <v>6.027940030419467</v>
      </c>
      <c r="M62" s="96">
        <v>10.529961934458751</v>
      </c>
      <c r="N62" s="96">
        <v>5.432051179391749</v>
      </c>
      <c r="O62" s="96">
        <v>5.9448423431470205</v>
      </c>
    </row>
    <row r="63" spans="1:15" ht="12.75">
      <c r="A63" s="74" t="s">
        <v>71</v>
      </c>
      <c r="B63" s="74"/>
      <c r="C63" s="74"/>
      <c r="D63" s="37">
        <v>17143639.129999999</v>
      </c>
      <c r="E63" s="37">
        <v>641383.31000000006</v>
      </c>
      <c r="F63" s="37">
        <v>3422910.55</v>
      </c>
      <c r="G63" s="37">
        <v>13079345.27</v>
      </c>
      <c r="H63" s="38">
        <v>87317086.549999997</v>
      </c>
      <c r="I63" s="38">
        <v>6398977.1299999999</v>
      </c>
      <c r="J63" s="38">
        <v>17151128.309999999</v>
      </c>
      <c r="K63" s="38">
        <v>63766981.109999999</v>
      </c>
      <c r="L63" s="96">
        <v>5.2782951783936678</v>
      </c>
      <c r="M63" s="96">
        <v>10.530203350629749</v>
      </c>
      <c r="N63" s="96">
        <v>5.604938402494918</v>
      </c>
      <c r="O63" s="96">
        <v>4.9352690794131782</v>
      </c>
    </row>
    <row r="64" spans="1:15" ht="12.75">
      <c r="A64" s="74" t="s">
        <v>72</v>
      </c>
      <c r="B64" s="74"/>
      <c r="C64" s="74"/>
      <c r="D64" s="37">
        <v>373106.92</v>
      </c>
      <c r="E64" s="37">
        <v>44326.71</v>
      </c>
      <c r="F64" s="37">
        <v>52964.37</v>
      </c>
      <c r="G64" s="37">
        <v>275815.84000000003</v>
      </c>
      <c r="H64" s="38">
        <v>2077079.95</v>
      </c>
      <c r="I64" s="38">
        <v>442312.97</v>
      </c>
      <c r="J64" s="38">
        <v>260084.53</v>
      </c>
      <c r="K64" s="38">
        <v>1374682.45</v>
      </c>
      <c r="L64" s="96">
        <v>6.124452127556359</v>
      </c>
      <c r="M64" s="96">
        <v>10.529818702989687</v>
      </c>
      <c r="N64" s="96">
        <v>5.2143119988022137</v>
      </c>
      <c r="O64" s="96">
        <v>5.5912325412492621</v>
      </c>
    </row>
    <row r="65" spans="1:15" ht="12.75">
      <c r="A65" s="74" t="s">
        <v>73</v>
      </c>
      <c r="B65" s="74"/>
      <c r="C65" s="74"/>
      <c r="D65" s="37">
        <v>170237431.46000001</v>
      </c>
      <c r="E65" s="37">
        <v>14320601.85</v>
      </c>
      <c r="F65" s="37">
        <v>33810025.759999998</v>
      </c>
      <c r="G65" s="37">
        <v>122106803.84999999</v>
      </c>
      <c r="H65" s="38">
        <v>960331092.5</v>
      </c>
      <c r="I65" s="38">
        <v>142892218.93000001</v>
      </c>
      <c r="J65" s="38">
        <v>168170206.66</v>
      </c>
      <c r="K65" s="38">
        <v>649268666.90999997</v>
      </c>
      <c r="L65" s="96">
        <v>5.8365913000952645</v>
      </c>
      <c r="M65" s="96">
        <v>10.53003458231052</v>
      </c>
      <c r="N65" s="96">
        <v>5.0356208211300704</v>
      </c>
      <c r="O65" s="96">
        <v>5.5079273865540621</v>
      </c>
    </row>
    <row r="66" spans="1:15" ht="25.5" customHeight="1">
      <c r="A66" s="83" t="s">
        <v>74</v>
      </c>
      <c r="B66" s="84"/>
      <c r="C66" s="85"/>
      <c r="D66" s="37">
        <v>71540.429999999993</v>
      </c>
      <c r="E66" s="37">
        <v>11495.98</v>
      </c>
      <c r="F66" s="37">
        <v>53948.56</v>
      </c>
      <c r="G66" s="37">
        <v>6095.89</v>
      </c>
      <c r="H66" s="38">
        <v>440588.66</v>
      </c>
      <c r="I66" s="38">
        <v>114666.52</v>
      </c>
      <c r="J66" s="38">
        <v>290326.81</v>
      </c>
      <c r="K66" s="38">
        <v>35595.33</v>
      </c>
      <c r="L66" s="96">
        <v>6.7392619809525893</v>
      </c>
      <c r="M66" s="96">
        <v>10.530199252260356</v>
      </c>
      <c r="N66" s="96">
        <v>5.8952012806273233</v>
      </c>
      <c r="O66" s="96">
        <v>7.0600224085408367</v>
      </c>
    </row>
    <row r="67" spans="1:15" ht="24.75" customHeight="1">
      <c r="A67" s="83" t="s">
        <v>75</v>
      </c>
      <c r="B67" s="84"/>
      <c r="C67" s="85"/>
      <c r="D67" s="37"/>
      <c r="E67" s="37"/>
      <c r="F67" s="37"/>
      <c r="G67" s="37"/>
      <c r="H67" s="38"/>
      <c r="I67" s="38"/>
      <c r="J67" s="38"/>
      <c r="K67" s="38"/>
      <c r="L67" s="96">
        <v>5.187325142509339</v>
      </c>
      <c r="M67" s="96">
        <v>10.530045660395936</v>
      </c>
      <c r="N67" s="96">
        <v>5.6786628278109887</v>
      </c>
      <c r="O67" s="96">
        <v>4.8676969343598575</v>
      </c>
    </row>
    <row r="68" spans="1:15" ht="26.25" customHeight="1">
      <c r="A68" s="75" t="s">
        <v>76</v>
      </c>
      <c r="B68" s="86"/>
      <c r="C68" s="87"/>
      <c r="D68" s="37"/>
      <c r="E68" s="37"/>
      <c r="F68" s="37"/>
      <c r="G68" s="37"/>
      <c r="H68" s="38"/>
      <c r="I68" s="38"/>
      <c r="J68" s="38"/>
      <c r="K68" s="38"/>
      <c r="L68" s="96">
        <v>5.3495304179964425</v>
      </c>
      <c r="M68" s="96">
        <v>10.530051690248266</v>
      </c>
      <c r="N68" s="96">
        <v>5.775648337120785</v>
      </c>
      <c r="O68" s="96">
        <v>4.7814768030061412</v>
      </c>
    </row>
    <row r="69" spans="1:15" ht="27" customHeight="1">
      <c r="A69" s="83" t="s">
        <v>77</v>
      </c>
      <c r="B69" s="84"/>
      <c r="C69" s="85"/>
      <c r="D69" s="37"/>
      <c r="E69" s="37"/>
      <c r="F69" s="37"/>
      <c r="G69" s="37"/>
      <c r="H69" s="38"/>
      <c r="I69" s="38"/>
      <c r="J69" s="38"/>
      <c r="K69" s="38"/>
      <c r="L69" s="96">
        <v>6.1554878234739103</v>
      </c>
      <c r="M69" s="96">
        <v>10.530083391764803</v>
      </c>
      <c r="N69" s="96">
        <v>5.4844663009308956</v>
      </c>
      <c r="O69" s="96">
        <v>5.51262731477612</v>
      </c>
    </row>
    <row r="70" spans="1:15" ht="26.25" customHeight="1">
      <c r="A70" s="83" t="s">
        <v>78</v>
      </c>
      <c r="B70" s="88"/>
      <c r="C70" s="89"/>
      <c r="D70" s="37"/>
      <c r="E70" s="37"/>
      <c r="F70" s="37"/>
      <c r="G70" s="37"/>
      <c r="H70" s="38"/>
      <c r="I70" s="38"/>
      <c r="J70" s="38"/>
      <c r="K70" s="38"/>
      <c r="L70" s="96">
        <v>5.2589436059128545</v>
      </c>
      <c r="M70" s="96">
        <v>10.530136521484538</v>
      </c>
      <c r="N70" s="96">
        <v>5.7710817972141024</v>
      </c>
      <c r="O70" s="96">
        <v>5.0253555313740241</v>
      </c>
    </row>
    <row r="71" spans="1:15" ht="26.25" customHeight="1">
      <c r="A71" s="83" t="s">
        <v>79</v>
      </c>
      <c r="B71" s="88"/>
      <c r="C71" s="89"/>
      <c r="D71" s="37"/>
      <c r="E71" s="37"/>
      <c r="F71" s="37"/>
      <c r="G71" s="37"/>
      <c r="H71" s="38"/>
      <c r="I71" s="38"/>
      <c r="J71" s="38"/>
      <c r="K71" s="38"/>
      <c r="L71" s="96">
        <v>5.5788532307924399</v>
      </c>
      <c r="M71" s="96">
        <v>10.530206549378981</v>
      </c>
      <c r="N71" s="96">
        <v>5.8876025680369937</v>
      </c>
      <c r="O71" s="96">
        <v>5.1069462230445435</v>
      </c>
    </row>
    <row r="72" spans="1:15" ht="12.75">
      <c r="A72" s="47" t="s">
        <v>80</v>
      </c>
      <c r="B72" s="47"/>
      <c r="C72" s="47"/>
      <c r="D72" s="37"/>
      <c r="E72" s="37"/>
      <c r="F72" s="37"/>
      <c r="G72" s="37"/>
      <c r="H72" s="38"/>
      <c r="I72" s="38"/>
      <c r="J72" s="38"/>
      <c r="K72" s="38"/>
      <c r="L72" s="96">
        <v>5.0460905303831307</v>
      </c>
      <c r="M72" s="96">
        <v>10.530129097118419</v>
      </c>
      <c r="N72" s="96">
        <v>5.8495110318148447</v>
      </c>
      <c r="O72" s="96">
        <v>4.6824027263292392</v>
      </c>
    </row>
    <row r="73" spans="1:15" ht="12.75">
      <c r="A73" s="47" t="s">
        <v>81</v>
      </c>
      <c r="B73" s="47"/>
      <c r="C73" s="47"/>
      <c r="D73" s="37"/>
      <c r="E73" s="37"/>
      <c r="F73" s="37"/>
      <c r="G73" s="37"/>
      <c r="H73" s="38"/>
      <c r="I73" s="38"/>
      <c r="J73" s="38"/>
      <c r="K73" s="38"/>
      <c r="L73" s="96">
        <v>6.0134331587811145</v>
      </c>
      <c r="M73" s="96">
        <v>10.530024605700849</v>
      </c>
      <c r="N73" s="96">
        <v>6.0423562818562973</v>
      </c>
      <c r="O73" s="96">
        <v>4.8849907575987173</v>
      </c>
    </row>
    <row r="74" spans="1:15" ht="12.75">
      <c r="A74" s="47" t="s">
        <v>82</v>
      </c>
      <c r="B74" s="47"/>
      <c r="C74" s="47"/>
      <c r="D74" s="37"/>
      <c r="E74" s="37"/>
      <c r="F74" s="37"/>
      <c r="G74" s="37"/>
      <c r="H74" s="38"/>
      <c r="I74" s="38"/>
      <c r="J74" s="38"/>
      <c r="K74" s="38"/>
      <c r="L74" s="96">
        <v>5.5672906238679047</v>
      </c>
      <c r="M74" s="96">
        <v>10.530078090184531</v>
      </c>
      <c r="N74" s="96">
        <v>5.9140683721779519</v>
      </c>
      <c r="O74" s="96">
        <v>4.8564004634269802</v>
      </c>
    </row>
    <row r="75" spans="1:15" ht="12.75">
      <c r="A75" s="47" t="s">
        <v>83</v>
      </c>
      <c r="B75" s="47"/>
      <c r="C75" s="47"/>
      <c r="D75" s="37"/>
      <c r="E75" s="37"/>
      <c r="F75" s="37"/>
      <c r="G75" s="37"/>
      <c r="H75" s="38"/>
      <c r="I75" s="38"/>
      <c r="J75" s="38"/>
      <c r="K75" s="38"/>
      <c r="L75" s="96">
        <v>6.3663803703770361</v>
      </c>
      <c r="M75" s="96">
        <v>10.530076244194934</v>
      </c>
      <c r="N75" s="96">
        <v>5.8262384999917503</v>
      </c>
      <c r="O75" s="96">
        <v>4.2994374594537774</v>
      </c>
    </row>
    <row r="76" spans="1:15" ht="12.75">
      <c r="A76" s="47" t="s">
        <v>84</v>
      </c>
      <c r="B76" s="47"/>
      <c r="C76" s="47"/>
      <c r="D76" s="37"/>
      <c r="E76" s="37"/>
      <c r="F76" s="37"/>
      <c r="G76" s="37"/>
      <c r="H76" s="38"/>
      <c r="I76" s="38"/>
      <c r="J76" s="38"/>
      <c r="K76" s="38"/>
      <c r="L76" s="96">
        <v>6.8845236692925234</v>
      </c>
      <c r="M76" s="96">
        <v>10.530007494471473</v>
      </c>
      <c r="N76" s="96">
        <v>5.815010194065783</v>
      </c>
      <c r="O76" s="96">
        <v>5.6077460386229117</v>
      </c>
    </row>
    <row r="77" spans="1:15" ht="12.75">
      <c r="A77" s="73" t="s">
        <v>20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12.75">
      <c r="A78" s="46" t="s">
        <v>85</v>
      </c>
      <c r="B78" s="46"/>
      <c r="C78" s="46"/>
      <c r="D78" s="35"/>
      <c r="E78" s="35"/>
      <c r="F78" s="35"/>
      <c r="G78" s="35"/>
      <c r="H78" s="35"/>
      <c r="I78" s="35"/>
      <c r="J78" s="35"/>
      <c r="K78" s="35"/>
      <c r="L78" s="82">
        <v>7.3759361687327765</v>
      </c>
      <c r="M78" s="82">
        <v>10.530264863503779</v>
      </c>
      <c r="N78" s="82">
        <v>5.582966263560091</v>
      </c>
      <c r="O78" s="82">
        <v>4.322000300673273</v>
      </c>
    </row>
    <row r="79" spans="1:15" ht="12.75">
      <c r="A79" s="46" t="s">
        <v>86</v>
      </c>
      <c r="B79" s="46"/>
      <c r="C79" s="46"/>
      <c r="D79" s="35"/>
      <c r="E79" s="35"/>
      <c r="F79" s="35"/>
      <c r="G79" s="35"/>
      <c r="H79" s="35"/>
      <c r="I79" s="35"/>
      <c r="J79" s="35"/>
      <c r="K79" s="35"/>
      <c r="L79" s="82">
        <v>7.7439377513512673</v>
      </c>
      <c r="M79" s="82">
        <v>10.529920690020356</v>
      </c>
      <c r="N79" s="82">
        <v>5.6729335867011939</v>
      </c>
      <c r="O79" s="82">
        <v>4.1086315389665842</v>
      </c>
    </row>
    <row r="80" spans="1:15" ht="12.75">
      <c r="A80" s="46" t="s">
        <v>87</v>
      </c>
      <c r="B80" s="46"/>
      <c r="C80" s="46"/>
      <c r="D80" s="35"/>
      <c r="E80" s="35"/>
      <c r="F80" s="35"/>
      <c r="G80" s="35"/>
      <c r="H80" s="35"/>
      <c r="I80" s="35"/>
      <c r="J80" s="35"/>
      <c r="K80" s="35"/>
      <c r="L80" s="82">
        <v>6.1759078084975458</v>
      </c>
      <c r="M80" s="82">
        <v>10.530112452293167</v>
      </c>
      <c r="N80" s="82">
        <v>5.5354531185709721</v>
      </c>
      <c r="O80" s="82">
        <v>4.2759489766625816</v>
      </c>
    </row>
    <row r="81" spans="1:15" ht="23.25" customHeight="1">
      <c r="A81" s="83" t="s">
        <v>88</v>
      </c>
      <c r="B81" s="84"/>
      <c r="C81" s="85"/>
      <c r="D81" s="35"/>
      <c r="E81" s="35"/>
      <c r="F81" s="35"/>
      <c r="G81" s="35"/>
      <c r="H81" s="35"/>
      <c r="I81" s="35"/>
      <c r="J81" s="35"/>
      <c r="K81" s="35"/>
      <c r="L81" s="82">
        <v>6.1692695571510097</v>
      </c>
      <c r="M81" s="82">
        <v>10.530025014113351</v>
      </c>
      <c r="N81" s="82">
        <v>5.4405604664837108</v>
      </c>
      <c r="O81" s="82">
        <v>5.2896517033179844</v>
      </c>
    </row>
    <row r="82" spans="1:15" ht="12.75">
      <c r="A82" s="47" t="s">
        <v>89</v>
      </c>
      <c r="B82" s="47"/>
      <c r="C82" s="47"/>
      <c r="D82" s="35"/>
      <c r="E82" s="35"/>
      <c r="F82" s="35"/>
      <c r="G82" s="35"/>
      <c r="H82" s="35"/>
      <c r="I82" s="35"/>
      <c r="J82" s="35"/>
      <c r="K82" s="35"/>
      <c r="L82" s="82">
        <v>6.9967757712153391</v>
      </c>
      <c r="M82" s="82">
        <v>10.530214212471552</v>
      </c>
      <c r="N82" s="82">
        <v>5.8120598646447359</v>
      </c>
      <c r="O82" s="82">
        <v>4.8375973178524809</v>
      </c>
    </row>
    <row r="83" spans="1:15" ht="12.75">
      <c r="A83" s="47" t="s">
        <v>90</v>
      </c>
      <c r="B83" s="47"/>
      <c r="C83" s="47"/>
      <c r="D83" s="35"/>
      <c r="E83" s="35"/>
      <c r="F83" s="35"/>
      <c r="G83" s="35"/>
      <c r="H83" s="35"/>
      <c r="I83" s="35"/>
      <c r="J83" s="35"/>
      <c r="K83" s="35"/>
      <c r="L83" s="82">
        <v>7.8082139388152729</v>
      </c>
      <c r="M83" s="82">
        <v>10.48760345804765</v>
      </c>
      <c r="N83" s="82">
        <v>5.4863295094641771</v>
      </c>
      <c r="O83" s="82">
        <v>5.2578158454300521</v>
      </c>
    </row>
    <row r="84" spans="1:15" ht="12.75">
      <c r="A84" s="47" t="s">
        <v>91</v>
      </c>
      <c r="B84" s="47"/>
      <c r="C84" s="47"/>
      <c r="D84" s="35"/>
      <c r="E84" s="35"/>
      <c r="F84" s="35"/>
      <c r="G84" s="35"/>
      <c r="H84" s="35"/>
      <c r="I84" s="35"/>
      <c r="J84" s="35"/>
      <c r="K84" s="35"/>
      <c r="L84" s="82">
        <v>6.7381892109802832</v>
      </c>
      <c r="M84" s="82">
        <v>10.530150703061162</v>
      </c>
      <c r="N84" s="82">
        <v>5.5223944817190835</v>
      </c>
      <c r="O84" s="82">
        <v>5.4071948405654888</v>
      </c>
    </row>
    <row r="85" spans="1:15" ht="12.75">
      <c r="A85" s="47" t="s">
        <v>92</v>
      </c>
      <c r="B85" s="47"/>
      <c r="C85" s="47"/>
      <c r="D85" s="35"/>
      <c r="E85" s="35"/>
      <c r="F85" s="35"/>
      <c r="G85" s="35"/>
      <c r="H85" s="35"/>
      <c r="I85" s="35"/>
      <c r="J85" s="35"/>
      <c r="K85" s="35"/>
      <c r="L85" s="82">
        <v>6.1966517904519911</v>
      </c>
      <c r="M85" s="82">
        <v>10.52999552579749</v>
      </c>
      <c r="N85" s="82">
        <v>5.5486680966053381</v>
      </c>
      <c r="O85" s="82">
        <v>4.0654356697698404</v>
      </c>
    </row>
    <row r="86" spans="1:15" ht="12.75">
      <c r="A86" s="47" t="s">
        <v>93</v>
      </c>
      <c r="B86" s="47"/>
      <c r="C86" s="47"/>
      <c r="D86" s="35"/>
      <c r="E86" s="35"/>
      <c r="F86" s="35"/>
      <c r="G86" s="35"/>
      <c r="H86" s="35"/>
      <c r="I86" s="35"/>
      <c r="J86" s="35"/>
      <c r="K86" s="35"/>
      <c r="L86" s="82">
        <v>6.4505024134634761</v>
      </c>
      <c r="M86" s="82">
        <v>10.52997467135468</v>
      </c>
      <c r="N86" s="82">
        <v>5.4975351474030036</v>
      </c>
      <c r="O86" s="82">
        <v>5.1034369040269905</v>
      </c>
    </row>
    <row r="87" spans="1:15" ht="12.75">
      <c r="A87" s="47" t="s">
        <v>94</v>
      </c>
      <c r="B87" s="47"/>
      <c r="C87" s="47"/>
      <c r="D87" s="35"/>
      <c r="E87" s="35"/>
      <c r="F87" s="35"/>
      <c r="G87" s="35"/>
      <c r="H87" s="35"/>
      <c r="I87" s="35"/>
      <c r="J87" s="35"/>
      <c r="K87" s="35"/>
      <c r="L87" s="82">
        <v>7.741120719193451</v>
      </c>
      <c r="M87" s="82">
        <v>10.529855948069651</v>
      </c>
      <c r="N87" s="82">
        <v>5.2930832090082953</v>
      </c>
      <c r="O87" s="82">
        <v>4.0044127921021957</v>
      </c>
    </row>
    <row r="88" spans="1:15" ht="24.75" customHeight="1">
      <c r="A88" s="83" t="s">
        <v>95</v>
      </c>
      <c r="B88" s="84"/>
      <c r="C88" s="85"/>
      <c r="D88" s="35"/>
      <c r="E88" s="35"/>
      <c r="F88" s="35"/>
      <c r="G88" s="35"/>
      <c r="H88" s="35"/>
      <c r="I88" s="35"/>
      <c r="J88" s="35"/>
      <c r="K88" s="35"/>
      <c r="L88" s="82">
        <v>7.8904648212165611</v>
      </c>
      <c r="M88" s="82">
        <v>10.530146767230443</v>
      </c>
      <c r="N88" s="82">
        <v>5.6545621651798967</v>
      </c>
      <c r="O88" s="82">
        <v>5.786526638269299</v>
      </c>
    </row>
    <row r="89" spans="1:15" ht="12.75">
      <c r="A89" s="47" t="s">
        <v>96</v>
      </c>
      <c r="B89" s="47"/>
      <c r="C89" s="47"/>
      <c r="D89" s="35"/>
      <c r="E89" s="35"/>
      <c r="F89" s="35"/>
      <c r="G89" s="35"/>
      <c r="H89" s="35"/>
      <c r="I89" s="35"/>
      <c r="J89" s="35"/>
      <c r="K89" s="35"/>
      <c r="L89" s="82">
        <v>7.3203574826750293</v>
      </c>
      <c r="M89" s="82">
        <v>10.530018499993341</v>
      </c>
      <c r="N89" s="82">
        <v>5.7297169393562593</v>
      </c>
      <c r="O89" s="82">
        <v>5.4946232022069346</v>
      </c>
    </row>
    <row r="90" spans="1:15" ht="12.75">
      <c r="A90" s="47" t="s">
        <v>97</v>
      </c>
      <c r="B90" s="47"/>
      <c r="C90" s="47"/>
      <c r="D90" s="35"/>
      <c r="E90" s="35"/>
      <c r="F90" s="35"/>
      <c r="G90" s="35"/>
      <c r="H90" s="35"/>
      <c r="I90" s="35"/>
      <c r="J90" s="35"/>
      <c r="K90" s="35"/>
      <c r="L90" s="82">
        <v>6.0516614959378803</v>
      </c>
      <c r="M90" s="82">
        <v>10.530046288622232</v>
      </c>
      <c r="N90" s="82">
        <v>5.3954167005568427</v>
      </c>
      <c r="O90" s="82">
        <v>4.2349872122031682</v>
      </c>
    </row>
    <row r="91" spans="1:15" ht="12.75">
      <c r="A91" s="47" t="s">
        <v>98</v>
      </c>
      <c r="B91" s="47"/>
      <c r="C91" s="47"/>
      <c r="D91" s="35"/>
      <c r="E91" s="35"/>
      <c r="F91" s="35"/>
      <c r="G91" s="35"/>
      <c r="H91" s="35"/>
      <c r="I91" s="35"/>
      <c r="J91" s="35"/>
      <c r="K91" s="35"/>
      <c r="L91" s="82">
        <v>6.9628844141476947</v>
      </c>
      <c r="M91" s="82">
        <v>10.53002052688247</v>
      </c>
      <c r="N91" s="82">
        <v>5.655865282809156</v>
      </c>
      <c r="O91" s="82">
        <v>6.540315199121304</v>
      </c>
    </row>
    <row r="92" spans="1:15" ht="12.75">
      <c r="A92" s="47" t="s">
        <v>99</v>
      </c>
      <c r="B92" s="47"/>
      <c r="C92" s="47"/>
      <c r="D92" s="35"/>
      <c r="E92" s="35"/>
      <c r="F92" s="35"/>
      <c r="G92" s="35"/>
      <c r="H92" s="35"/>
      <c r="I92" s="35"/>
      <c r="J92" s="35"/>
      <c r="K92" s="35"/>
      <c r="L92" s="82">
        <v>6.1083369730320243</v>
      </c>
      <c r="M92" s="82">
        <v>10.530145343152373</v>
      </c>
      <c r="N92" s="82">
        <v>5.492364915982261</v>
      </c>
      <c r="O92" s="82">
        <v>4.6645147510890759</v>
      </c>
    </row>
    <row r="93" spans="1:15" ht="12.75">
      <c r="A93" s="47" t="s">
        <v>100</v>
      </c>
      <c r="B93" s="47"/>
      <c r="C93" s="47"/>
      <c r="D93" s="35"/>
      <c r="E93" s="35"/>
      <c r="F93" s="35"/>
      <c r="G93" s="35"/>
      <c r="H93" s="35"/>
      <c r="I93" s="35"/>
      <c r="J93" s="35"/>
      <c r="K93" s="35"/>
      <c r="L93" s="82">
        <v>6.7244330649048685</v>
      </c>
      <c r="M93" s="82">
        <v>10.530047641944197</v>
      </c>
      <c r="N93" s="82">
        <v>5.7380130276963177</v>
      </c>
      <c r="O93" s="82">
        <v>3.9277666635897424</v>
      </c>
    </row>
    <row r="94" spans="1:15" ht="25.5" customHeight="1">
      <c r="A94" s="83" t="s">
        <v>101</v>
      </c>
      <c r="B94" s="84"/>
      <c r="C94" s="85"/>
      <c r="D94" s="35"/>
      <c r="E94" s="35"/>
      <c r="F94" s="35"/>
      <c r="G94" s="35"/>
      <c r="H94" s="35"/>
      <c r="I94" s="35"/>
      <c r="J94" s="35"/>
      <c r="K94" s="35"/>
      <c r="L94" s="82">
        <v>4.5544789471428437</v>
      </c>
      <c r="M94" s="82">
        <v>10.530081350507652</v>
      </c>
      <c r="N94" s="82">
        <v>5.5703843147513616</v>
      </c>
      <c r="O94" s="82">
        <v>3.1744035416811971</v>
      </c>
    </row>
    <row r="95" spans="1:15" ht="25.5" customHeight="1">
      <c r="A95" s="83" t="s">
        <v>102</v>
      </c>
      <c r="B95" s="84"/>
      <c r="C95" s="85"/>
      <c r="D95" s="35"/>
      <c r="E95" s="35"/>
      <c r="F95" s="35"/>
      <c r="G95" s="35"/>
      <c r="H95" s="35"/>
      <c r="I95" s="35"/>
      <c r="J95" s="35"/>
      <c r="K95" s="35"/>
      <c r="L95" s="82">
        <v>6.6455021989549898</v>
      </c>
      <c r="M95" s="82">
        <v>10.529855797334003</v>
      </c>
      <c r="N95" s="82">
        <v>5.5397924502764653</v>
      </c>
      <c r="O95" s="82">
        <v>4.940906435132236</v>
      </c>
    </row>
    <row r="96" spans="1:15" ht="25.5" customHeight="1">
      <c r="A96" s="83" t="s">
        <v>103</v>
      </c>
      <c r="B96" s="84"/>
      <c r="C96" s="85"/>
      <c r="D96" s="35"/>
      <c r="E96" s="35"/>
      <c r="F96" s="35"/>
      <c r="G96" s="35"/>
      <c r="H96" s="35"/>
      <c r="I96" s="35"/>
      <c r="J96" s="35"/>
      <c r="K96" s="35"/>
      <c r="L96" s="82">
        <v>6.519602380458255</v>
      </c>
      <c r="M96" s="82">
        <v>10.53029874460101</v>
      </c>
      <c r="N96" s="82">
        <v>5.2949358506024371</v>
      </c>
      <c r="O96" s="82">
        <v>5.4208372449157931</v>
      </c>
    </row>
    <row r="97" spans="1:15" ht="25.5" customHeight="1">
      <c r="A97" s="83" t="s">
        <v>104</v>
      </c>
      <c r="B97" s="84"/>
      <c r="C97" s="85"/>
      <c r="D97" s="35"/>
      <c r="E97" s="35"/>
      <c r="F97" s="35"/>
      <c r="G97" s="35"/>
      <c r="H97" s="35"/>
      <c r="I97" s="35"/>
      <c r="J97" s="35"/>
      <c r="K97" s="35"/>
      <c r="L97" s="82">
        <v>7.7249121367052727</v>
      </c>
      <c r="M97" s="82">
        <v>10.529985633343408</v>
      </c>
      <c r="N97" s="82">
        <v>5.6555871574706993</v>
      </c>
      <c r="O97" s="82">
        <v>4.6960077455444775</v>
      </c>
    </row>
    <row r="98" spans="1:15" ht="25.5" customHeight="1">
      <c r="A98" s="83" t="s">
        <v>105</v>
      </c>
      <c r="B98" s="84"/>
      <c r="C98" s="85"/>
      <c r="D98" s="35"/>
      <c r="E98" s="35"/>
      <c r="F98" s="35"/>
      <c r="G98" s="35"/>
      <c r="H98" s="35"/>
      <c r="I98" s="35"/>
      <c r="J98" s="35"/>
      <c r="K98" s="35"/>
      <c r="L98" s="82">
        <v>6.3146508722767081</v>
      </c>
      <c r="M98" s="82">
        <v>10.530153725071635</v>
      </c>
      <c r="N98" s="82">
        <v>5.5386882135431863</v>
      </c>
      <c r="O98" s="82">
        <v>4.3434045463488582</v>
      </c>
    </row>
    <row r="99" spans="1:15" ht="25.5" customHeight="1">
      <c r="A99" s="83" t="s">
        <v>106</v>
      </c>
      <c r="B99" s="84"/>
      <c r="C99" s="85"/>
      <c r="D99" s="35"/>
      <c r="E99" s="35"/>
      <c r="F99" s="35"/>
      <c r="G99" s="35"/>
      <c r="H99" s="35"/>
      <c r="I99" s="35"/>
      <c r="J99" s="35"/>
      <c r="K99" s="35"/>
      <c r="L99" s="82">
        <v>6.6830038596878376</v>
      </c>
      <c r="M99" s="82">
        <v>10.530070687611889</v>
      </c>
      <c r="N99" s="82">
        <v>5.6280327835696724</v>
      </c>
      <c r="O99" s="82">
        <v>4.7959919833050453</v>
      </c>
    </row>
    <row r="100" spans="1:15" ht="25.5" customHeight="1">
      <c r="A100" s="83" t="s">
        <v>107</v>
      </c>
      <c r="B100" s="84"/>
      <c r="C100" s="85"/>
      <c r="D100" s="35"/>
      <c r="E100" s="35"/>
      <c r="F100" s="35"/>
      <c r="G100" s="35"/>
      <c r="H100" s="35"/>
      <c r="I100" s="35"/>
      <c r="J100" s="35"/>
      <c r="K100" s="35"/>
      <c r="L100" s="82">
        <v>7.0673628001912592</v>
      </c>
      <c r="M100" s="82">
        <v>10.530043419636836</v>
      </c>
      <c r="N100" s="82">
        <v>5.4242553438218595</v>
      </c>
      <c r="O100" s="82">
        <v>5.4357200435323492</v>
      </c>
    </row>
    <row r="101" spans="1:15" ht="26.25" customHeight="1">
      <c r="A101" s="83" t="s">
        <v>108</v>
      </c>
      <c r="B101" s="84"/>
      <c r="C101" s="85"/>
      <c r="D101" s="35"/>
      <c r="E101" s="35"/>
      <c r="F101" s="35"/>
      <c r="G101" s="35"/>
      <c r="H101" s="35"/>
      <c r="I101" s="35"/>
      <c r="J101" s="35"/>
      <c r="K101" s="35"/>
      <c r="L101" s="82">
        <v>9.6274234280401103</v>
      </c>
      <c r="M101" s="82">
        <v>10.530150060365683</v>
      </c>
      <c r="N101" s="82">
        <v>5.6117583339263106</v>
      </c>
      <c r="O101" s="82">
        <v>5.5746640053764693</v>
      </c>
    </row>
    <row r="102" spans="1:15" ht="24.75" customHeight="1">
      <c r="A102" s="83" t="s">
        <v>109</v>
      </c>
      <c r="B102" s="84"/>
      <c r="C102" s="85"/>
      <c r="D102" s="35"/>
      <c r="E102" s="35"/>
      <c r="F102" s="35"/>
      <c r="G102" s="35"/>
      <c r="H102" s="35"/>
      <c r="I102" s="35"/>
      <c r="J102" s="35"/>
      <c r="K102" s="35"/>
      <c r="L102" s="82">
        <v>7.4339852940932252</v>
      </c>
      <c r="M102" s="82">
        <v>10.530108037468748</v>
      </c>
      <c r="N102" s="82">
        <v>5.6338264695986959</v>
      </c>
      <c r="O102" s="82">
        <v>4.9445173161758751</v>
      </c>
    </row>
    <row r="103" spans="1:15" ht="23.25" customHeight="1">
      <c r="A103" s="83" t="s">
        <v>110</v>
      </c>
      <c r="B103" s="84"/>
      <c r="C103" s="85"/>
      <c r="D103" s="35"/>
      <c r="E103" s="35"/>
      <c r="F103" s="35"/>
      <c r="G103" s="35"/>
      <c r="H103" s="35"/>
      <c r="I103" s="35"/>
      <c r="J103" s="35"/>
      <c r="K103" s="35"/>
      <c r="L103" s="82">
        <v>10.347590431721171</v>
      </c>
      <c r="M103" s="82">
        <v>10.530251823372707</v>
      </c>
      <c r="N103" s="82">
        <v>5.6364729196112435</v>
      </c>
      <c r="O103" s="82">
        <v>10.530013396908627</v>
      </c>
    </row>
    <row r="104" spans="1:15" ht="23.25" customHeight="1">
      <c r="A104" s="83" t="s">
        <v>111</v>
      </c>
      <c r="B104" s="84"/>
      <c r="C104" s="85"/>
      <c r="D104" s="35"/>
      <c r="E104" s="35"/>
      <c r="F104" s="35"/>
      <c r="G104" s="35"/>
      <c r="H104" s="35"/>
      <c r="I104" s="35"/>
      <c r="J104" s="35"/>
      <c r="K104" s="35"/>
      <c r="L104" s="82">
        <v>8.6233744431893911</v>
      </c>
      <c r="M104" s="82">
        <v>10.530140926847157</v>
      </c>
      <c r="N104" s="82">
        <v>6.1027870870206442</v>
      </c>
      <c r="O104" s="82">
        <v>5.5923346414416928</v>
      </c>
    </row>
    <row r="105" spans="1:15" ht="12.75">
      <c r="A105" s="47" t="s">
        <v>112</v>
      </c>
      <c r="B105" s="47"/>
      <c r="C105" s="47"/>
      <c r="D105" s="35"/>
      <c r="E105" s="35"/>
      <c r="F105" s="35"/>
      <c r="G105" s="35"/>
      <c r="H105" s="35"/>
      <c r="I105" s="35"/>
      <c r="J105" s="35"/>
      <c r="K105" s="35"/>
      <c r="L105" s="82">
        <v>9.705090981405986</v>
      </c>
      <c r="M105" s="82">
        <v>10.530006266352535</v>
      </c>
      <c r="N105" s="82">
        <v>5.0345673567274032</v>
      </c>
      <c r="O105" s="82">
        <v>4.8235739415863641</v>
      </c>
    </row>
    <row r="106" spans="1:15" ht="27" customHeight="1">
      <c r="A106" s="83" t="s">
        <v>113</v>
      </c>
      <c r="B106" s="84"/>
      <c r="C106" s="85"/>
      <c r="D106" s="35"/>
      <c r="E106" s="35"/>
      <c r="F106" s="35"/>
      <c r="G106" s="35"/>
      <c r="H106" s="35"/>
      <c r="I106" s="35"/>
      <c r="J106" s="35"/>
      <c r="K106" s="35"/>
      <c r="L106" s="82">
        <v>8.8609341099819137</v>
      </c>
      <c r="M106" s="82">
        <v>10.530070504425799</v>
      </c>
      <c r="N106" s="82">
        <v>5.645546069355718</v>
      </c>
      <c r="O106" s="82">
        <v>5.1669333304875638</v>
      </c>
    </row>
    <row r="107" spans="1:15" ht="26.25" customHeight="1">
      <c r="A107" s="83" t="s">
        <v>114</v>
      </c>
      <c r="B107" s="84"/>
      <c r="C107" s="85"/>
      <c r="D107" s="35"/>
      <c r="E107" s="35"/>
      <c r="F107" s="35"/>
      <c r="G107" s="35"/>
      <c r="H107" s="35"/>
      <c r="I107" s="35"/>
      <c r="J107" s="35"/>
      <c r="K107" s="35"/>
      <c r="L107" s="82">
        <v>8.5888995660100278</v>
      </c>
      <c r="M107" s="82">
        <v>10.530066207569131</v>
      </c>
      <c r="N107" s="82">
        <v>5.6168561477310739</v>
      </c>
      <c r="O107" s="82">
        <v>3.9691974969300721</v>
      </c>
    </row>
    <row r="108" spans="1:15" ht="26.25" customHeight="1">
      <c r="A108" s="83" t="s">
        <v>115</v>
      </c>
      <c r="B108" s="84"/>
      <c r="C108" s="85"/>
      <c r="D108" s="35"/>
      <c r="E108" s="35"/>
      <c r="F108" s="35"/>
      <c r="G108" s="35"/>
      <c r="H108" s="35"/>
      <c r="I108" s="35"/>
      <c r="J108" s="35"/>
      <c r="K108" s="35"/>
      <c r="L108" s="82">
        <v>9.6927107740625171</v>
      </c>
      <c r="M108" s="82">
        <v>10.530129604805076</v>
      </c>
      <c r="N108" s="82">
        <v>5.7130607434779703</v>
      </c>
      <c r="O108" s="82">
        <v>7.082993701202497</v>
      </c>
    </row>
    <row r="109" spans="1:15" ht="26.25" customHeight="1">
      <c r="A109" s="83" t="s">
        <v>124</v>
      </c>
      <c r="B109" s="84"/>
      <c r="C109" s="85"/>
      <c r="D109" s="35"/>
      <c r="E109" s="35"/>
      <c r="F109" s="35"/>
      <c r="G109" s="35"/>
      <c r="H109" s="35"/>
      <c r="I109" s="35"/>
      <c r="J109" s="35"/>
      <c r="K109" s="35"/>
      <c r="L109" s="82">
        <v>8.6151848542722451</v>
      </c>
      <c r="M109" s="82">
        <v>10.529938410872489</v>
      </c>
      <c r="N109" s="82">
        <v>5.4734162238451924</v>
      </c>
      <c r="O109" s="82">
        <v>5.0689927267435717</v>
      </c>
    </row>
    <row r="110" spans="1:15" ht="26.25" customHeight="1">
      <c r="A110" s="83" t="s">
        <v>116</v>
      </c>
      <c r="B110" s="84"/>
      <c r="C110" s="85"/>
      <c r="D110" s="35"/>
      <c r="E110" s="35"/>
      <c r="F110" s="35"/>
      <c r="G110" s="35"/>
      <c r="H110" s="35"/>
      <c r="I110" s="35"/>
      <c r="J110" s="35"/>
      <c r="K110" s="35"/>
      <c r="L110" s="82">
        <v>8.27959705499077</v>
      </c>
      <c r="M110" s="82">
        <v>10.530085508956963</v>
      </c>
      <c r="N110" s="82">
        <v>5.6665587463019955</v>
      </c>
      <c r="O110" s="82">
        <v>4.6487584855314843</v>
      </c>
    </row>
    <row r="111" spans="1:15" ht="12.75">
      <c r="A111" s="75" t="s">
        <v>117</v>
      </c>
      <c r="B111" s="76"/>
      <c r="C111" s="77"/>
      <c r="D111" s="35"/>
      <c r="E111" s="35"/>
      <c r="F111" s="35"/>
      <c r="G111" s="35"/>
      <c r="H111" s="35"/>
      <c r="I111" s="35"/>
      <c r="J111" s="35"/>
      <c r="K111" s="35"/>
      <c r="L111" s="82">
        <v>5.824469686892666</v>
      </c>
      <c r="M111" s="82">
        <v>10.5300513599976</v>
      </c>
      <c r="N111" s="82">
        <v>5.4743452877989069</v>
      </c>
      <c r="O111" s="82">
        <v>4.5102852599788221</v>
      </c>
    </row>
    <row r="112" spans="1:15" ht="25.5" customHeight="1">
      <c r="A112" s="83" t="s">
        <v>118</v>
      </c>
      <c r="B112" s="84"/>
      <c r="C112" s="85"/>
      <c r="D112" s="35"/>
      <c r="E112" s="35"/>
      <c r="F112" s="35"/>
      <c r="G112" s="35"/>
      <c r="H112" s="35"/>
      <c r="I112" s="35"/>
      <c r="J112" s="35"/>
      <c r="K112" s="35"/>
      <c r="L112" s="82">
        <v>5.8843104840617046</v>
      </c>
      <c r="M112" s="82">
        <v>10.530134597993815</v>
      </c>
      <c r="N112" s="82">
        <v>5.4743549069918593</v>
      </c>
      <c r="O112" s="82">
        <v>5.2163580106588823</v>
      </c>
    </row>
    <row r="113" spans="1:15" ht="12.75">
      <c r="A113" s="75" t="s">
        <v>119</v>
      </c>
      <c r="B113" s="76"/>
      <c r="C113" s="77"/>
      <c r="D113" s="35"/>
      <c r="E113" s="35"/>
      <c r="F113" s="35"/>
      <c r="G113" s="35"/>
      <c r="H113" s="35"/>
      <c r="I113" s="35"/>
      <c r="J113" s="35"/>
      <c r="K113" s="35"/>
      <c r="L113" s="82">
        <v>7.6742600349021908</v>
      </c>
      <c r="M113" s="82">
        <v>10.529878729381904</v>
      </c>
      <c r="N113" s="82">
        <v>5.0971597643112609</v>
      </c>
      <c r="O113" s="82">
        <v>4.8534622363782889</v>
      </c>
    </row>
    <row r="114" spans="1:15" ht="27" customHeight="1">
      <c r="A114" s="83" t="s">
        <v>120</v>
      </c>
      <c r="B114" s="84"/>
      <c r="C114" s="85"/>
      <c r="D114" s="35"/>
      <c r="E114" s="35"/>
      <c r="F114" s="35"/>
      <c r="G114" s="35"/>
      <c r="H114" s="35"/>
      <c r="I114" s="35"/>
      <c r="J114" s="35"/>
      <c r="K114" s="35"/>
      <c r="L114" s="82">
        <v>9.3567450707424076</v>
      </c>
      <c r="M114" s="82">
        <v>10.529985405746375</v>
      </c>
      <c r="N114" s="82">
        <v>5.7348629052452429</v>
      </c>
      <c r="O114" s="82">
        <v>10.530044787260509</v>
      </c>
    </row>
    <row r="115" spans="1:15" ht="12.75">
      <c r="A115" s="73" t="s">
        <v>21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</row>
    <row r="116" spans="1:15" ht="27" customHeight="1">
      <c r="A116" s="83" t="s">
        <v>121</v>
      </c>
      <c r="B116" s="84"/>
      <c r="C116" s="85"/>
      <c r="D116" s="36"/>
      <c r="E116" s="36"/>
      <c r="F116" s="36"/>
      <c r="G116" s="36"/>
      <c r="H116" s="36"/>
      <c r="I116" s="36"/>
      <c r="J116" s="36"/>
      <c r="K116" s="36"/>
      <c r="L116" s="82">
        <v>10.116649738904943</v>
      </c>
      <c r="M116" s="82">
        <v>10.529990933661312</v>
      </c>
      <c r="N116" s="82">
        <v>5.5241575304769652</v>
      </c>
      <c r="O116" s="82">
        <v>10.530000075254172</v>
      </c>
    </row>
    <row r="117" spans="1:15" ht="12.75">
      <c r="A117" s="69" t="s">
        <v>122</v>
      </c>
      <c r="B117" s="69"/>
      <c r="C117" s="69"/>
      <c r="D117" s="36"/>
      <c r="E117" s="36"/>
      <c r="F117" s="36"/>
      <c r="G117" s="36"/>
      <c r="H117" s="36"/>
      <c r="I117" s="36"/>
      <c r="J117" s="36"/>
      <c r="K117" s="36"/>
      <c r="L117" s="82">
        <v>7.1256119213548299</v>
      </c>
      <c r="M117" s="82">
        <v>10.530251392574327</v>
      </c>
      <c r="N117" s="82">
        <v>5.4985793318347973</v>
      </c>
      <c r="O117" s="82">
        <v>4.9339906155608872</v>
      </c>
    </row>
  </sheetData>
  <mergeCells count="93">
    <mergeCell ref="A70:C70"/>
    <mergeCell ref="A71:C71"/>
    <mergeCell ref="A116:C116"/>
    <mergeCell ref="A117:C117"/>
    <mergeCell ref="A102:C102"/>
    <mergeCell ref="A103:C103"/>
    <mergeCell ref="A113:C113"/>
    <mergeCell ref="A114:C114"/>
    <mergeCell ref="A107:C107"/>
    <mergeCell ref="A108:C108"/>
    <mergeCell ref="A109:C109"/>
    <mergeCell ref="A110:C110"/>
    <mergeCell ref="A111:C111"/>
    <mergeCell ref="A112:C112"/>
    <mergeCell ref="A106:C106"/>
    <mergeCell ref="A65:C65"/>
    <mergeCell ref="A66:C66"/>
    <mergeCell ref="A67:C67"/>
    <mergeCell ref="A101:C101"/>
    <mergeCell ref="A104:C104"/>
    <mergeCell ref="A99:C99"/>
    <mergeCell ref="A88:C88"/>
    <mergeCell ref="A81:C81"/>
    <mergeCell ref="A100:C100"/>
    <mergeCell ref="A94:C94"/>
    <mergeCell ref="A95:C95"/>
    <mergeCell ref="A96:C96"/>
    <mergeCell ref="A97:C97"/>
    <mergeCell ref="A98:C98"/>
    <mergeCell ref="A68:C68"/>
    <mergeCell ref="A69:C69"/>
    <mergeCell ref="A47:C47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42:C42"/>
    <mergeCell ref="A43:C43"/>
    <mergeCell ref="A44:C44"/>
    <mergeCell ref="A45:C45"/>
    <mergeCell ref="A46:C46"/>
    <mergeCell ref="A33:O33"/>
    <mergeCell ref="A77:O77"/>
    <mergeCell ref="A115:O115"/>
    <mergeCell ref="A61:C61"/>
    <mergeCell ref="A62:C62"/>
    <mergeCell ref="A63:C63"/>
    <mergeCell ref="A64:C64"/>
    <mergeCell ref="A34:C34"/>
    <mergeCell ref="A35:C35"/>
    <mergeCell ref="A36:C36"/>
    <mergeCell ref="A48:C48"/>
    <mergeCell ref="A37:C37"/>
    <mergeCell ref="A38:C38"/>
    <mergeCell ref="A39:C39"/>
    <mergeCell ref="A40:C40"/>
    <mergeCell ref="A41:C41"/>
    <mergeCell ref="A12:C12"/>
    <mergeCell ref="A17:C17"/>
    <mergeCell ref="A14:C14"/>
    <mergeCell ref="A15:C15"/>
    <mergeCell ref="A27:C27"/>
    <mergeCell ref="A19:C19"/>
    <mergeCell ref="A16:C16"/>
    <mergeCell ref="A13:O13"/>
    <mergeCell ref="A32:C32"/>
    <mergeCell ref="A26:C26"/>
    <mergeCell ref="A18:C18"/>
    <mergeCell ref="A21:C21"/>
    <mergeCell ref="A22:C22"/>
    <mergeCell ref="A20:C20"/>
    <mergeCell ref="A23:C23"/>
    <mergeCell ref="A24:C24"/>
    <mergeCell ref="A25:C25"/>
    <mergeCell ref="A31:C31"/>
    <mergeCell ref="A30:C30"/>
    <mergeCell ref="A28:C28"/>
    <mergeCell ref="A29:C29"/>
    <mergeCell ref="A4:O5"/>
    <mergeCell ref="A6:O7"/>
    <mergeCell ref="A8:O8"/>
    <mergeCell ref="L10:O10"/>
    <mergeCell ref="D10:G10"/>
    <mergeCell ref="H10:K10"/>
    <mergeCell ref="A10:C11"/>
  </mergeCells>
  <phoneticPr fontId="0" type="noConversion"/>
  <pageMargins left="0.35433070866141736" right="3.937007874015748E-2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B2" sqref="B2"/>
    </sheetView>
  </sheetViews>
  <sheetFormatPr defaultRowHeight="12.75"/>
  <cols>
    <col min="1" max="1" width="7.7109375" customWidth="1"/>
    <col min="2" max="2" width="36.42578125" customWidth="1"/>
    <col min="3" max="10" width="12.140625" customWidth="1"/>
    <col min="11" max="14" width="9.5703125" customWidth="1"/>
  </cols>
  <sheetData>
    <row r="1" spans="1:14" s="3" customFormat="1">
      <c r="A1" s="1"/>
      <c r="B1" s="10"/>
      <c r="C1" s="2"/>
      <c r="D1" s="21" t="s">
        <v>0</v>
      </c>
      <c r="E1" s="11"/>
      <c r="F1" s="12"/>
      <c r="G1" s="12"/>
      <c r="H1" s="12"/>
      <c r="I1" s="12"/>
    </row>
    <row r="2" spans="1:14" s="3" customFormat="1" ht="12">
      <c r="A2" s="1"/>
      <c r="B2" s="10"/>
      <c r="C2" s="2"/>
      <c r="D2" s="1"/>
      <c r="E2" s="11"/>
      <c r="F2" s="12"/>
      <c r="G2" s="12"/>
      <c r="H2" s="12"/>
      <c r="I2" s="12"/>
    </row>
    <row r="3" spans="1:14" s="3" customFormat="1" ht="12">
      <c r="A3" s="1"/>
      <c r="B3" s="10"/>
      <c r="C3" s="2"/>
      <c r="D3" s="1"/>
      <c r="E3" s="11"/>
      <c r="F3" s="12"/>
      <c r="G3" s="12"/>
      <c r="H3" s="12"/>
      <c r="I3" s="12"/>
    </row>
    <row r="4" spans="1:14" s="3" customFormat="1" ht="12">
      <c r="A4" s="1" t="s">
        <v>8</v>
      </c>
      <c r="B4" s="10"/>
      <c r="C4" s="1"/>
      <c r="D4" s="11"/>
      <c r="E4" s="12"/>
      <c r="F4" s="12"/>
      <c r="H4" s="12"/>
      <c r="I4" s="12"/>
    </row>
    <row r="5" spans="1:14" s="3" customFormat="1" ht="12">
      <c r="A5" s="1"/>
      <c r="B5" s="13"/>
      <c r="C5" s="14" t="s">
        <v>1</v>
      </c>
      <c r="D5" s="15"/>
      <c r="E5" s="16"/>
      <c r="F5" s="17"/>
      <c r="H5" s="18"/>
      <c r="I5" s="18"/>
    </row>
    <row r="6" spans="1:14" s="3" customFormat="1" ht="12">
      <c r="A6" s="1"/>
      <c r="B6" s="10"/>
      <c r="C6" s="1"/>
      <c r="D6" s="11"/>
      <c r="E6" s="12"/>
      <c r="F6" s="12"/>
      <c r="H6" s="12"/>
      <c r="I6" s="12"/>
    </row>
    <row r="7" spans="1:14" s="3" customFormat="1" ht="12">
      <c r="A7" s="1"/>
      <c r="B7" s="13"/>
      <c r="C7" s="14" t="s">
        <v>10</v>
      </c>
      <c r="D7" s="15"/>
      <c r="E7" s="16"/>
      <c r="F7" s="17"/>
      <c r="H7" s="18"/>
      <c r="I7" s="18"/>
    </row>
    <row r="8" spans="1:14" s="3" customFormat="1" ht="12">
      <c r="A8" s="19"/>
      <c r="B8" s="20"/>
      <c r="C8" s="2"/>
      <c r="D8" s="1"/>
      <c r="E8" s="11"/>
      <c r="F8" s="12"/>
      <c r="G8" s="12"/>
      <c r="H8" s="12"/>
      <c r="I8" s="12"/>
    </row>
    <row r="10" spans="1:14" ht="19.5" customHeight="1">
      <c r="A10" s="81" t="s">
        <v>12</v>
      </c>
      <c r="B10" s="81" t="s">
        <v>13</v>
      </c>
      <c r="C10" s="78" t="s">
        <v>5</v>
      </c>
      <c r="D10" s="79"/>
      <c r="E10" s="79"/>
      <c r="F10" s="79"/>
      <c r="G10" s="78" t="s">
        <v>7</v>
      </c>
      <c r="H10" s="79"/>
      <c r="I10" s="79"/>
      <c r="J10" s="79"/>
      <c r="K10" s="79" t="s">
        <v>6</v>
      </c>
      <c r="L10" s="79"/>
      <c r="M10" s="79"/>
      <c r="N10" s="79"/>
    </row>
    <row r="11" spans="1:14" ht="36">
      <c r="A11" s="81"/>
      <c r="B11" s="81"/>
      <c r="C11" s="25" t="s">
        <v>2</v>
      </c>
      <c r="D11" s="26" t="s">
        <v>3</v>
      </c>
      <c r="E11" s="24" t="s">
        <v>15</v>
      </c>
      <c r="F11" s="23" t="s">
        <v>4</v>
      </c>
      <c r="G11" s="25" t="s">
        <v>2</v>
      </c>
      <c r="H11" s="26" t="s">
        <v>3</v>
      </c>
      <c r="I11" s="24" t="s">
        <v>15</v>
      </c>
      <c r="J11" s="23" t="s">
        <v>4</v>
      </c>
      <c r="K11" s="25" t="s">
        <v>2</v>
      </c>
      <c r="L11" s="26" t="s">
        <v>3</v>
      </c>
      <c r="M11" s="24" t="s">
        <v>15</v>
      </c>
      <c r="N11" s="23" t="s">
        <v>14</v>
      </c>
    </row>
    <row r="12" spans="1:14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</row>
    <row r="13" spans="1:14">
      <c r="A13" s="22">
        <v>1</v>
      </c>
      <c r="B13" s="27" t="e">
        <f>TRIM(INDEX('Индексы по расценкам'!A$4:A$27,MATCH(A13,'Индексы по расценкам'!#REF!,0)-1))</f>
        <v>#REF!</v>
      </c>
      <c r="C13" s="28" t="e">
        <f>SUMIF('Индексы по расценкам'!#REF!,$A13,'Индексы по расценкам'!D$14:D$27)</f>
        <v>#REF!</v>
      </c>
      <c r="D13" s="28" t="e">
        <f>SUMIF('Индексы по расценкам'!#REF!,$A13,'Индексы по расценкам'!E$14:E$27)</f>
        <v>#REF!</v>
      </c>
      <c r="E13" s="28" t="e">
        <f>SUMIF('Индексы по расценкам'!#REF!,$A13,'Индексы по расценкам'!F$14:F$27)</f>
        <v>#REF!</v>
      </c>
      <c r="F13" s="28" t="e">
        <f>SUMIF('Индексы по расценкам'!#REF!,$A13,'Индексы по расценкам'!G$14:G$27)</f>
        <v>#REF!</v>
      </c>
      <c r="G13" s="28" t="e">
        <f>SUMIF('Индексы по расценкам'!#REF!,$A13,'Индексы по расценкам'!H$14:H$27)</f>
        <v>#REF!</v>
      </c>
      <c r="H13" s="28" t="e">
        <f>SUMIF('Индексы по расценкам'!#REF!,$A13,'Индексы по расценкам'!I$14:I$27)</f>
        <v>#REF!</v>
      </c>
      <c r="I13" s="28" t="e">
        <f>SUMIF('Индексы по расценкам'!#REF!,$A13,'Индексы по расценкам'!J$14:J$27)</f>
        <v>#REF!</v>
      </c>
      <c r="J13" s="28" t="e">
        <f>SUMIF('Индексы по расценкам'!#REF!,$A13,'Индексы по расценкам'!K$14:K$27)</f>
        <v>#REF!</v>
      </c>
      <c r="K13" s="29" t="e">
        <f t="shared" ref="K13:K22" si="0">IF(G13&lt;&gt;0,G13/C13,"-")</f>
        <v>#REF!</v>
      </c>
      <c r="L13" s="29" t="e">
        <f t="shared" ref="L13:L22" si="1">IF(H13&lt;&gt;0,H13/D13,"-")</f>
        <v>#REF!</v>
      </c>
      <c r="M13" s="29" t="e">
        <f t="shared" ref="M13:M22" si="2">IF(I13&lt;&gt;0,I13/E13,"-")</f>
        <v>#REF!</v>
      </c>
      <c r="N13" s="29" t="e">
        <f t="shared" ref="N13:N22" si="3">IF(J13&lt;&gt;0,J13/F13,"-")</f>
        <v>#REF!</v>
      </c>
    </row>
    <row r="14" spans="1:14">
      <c r="A14" s="22">
        <f>A13+1</f>
        <v>2</v>
      </c>
      <c r="B14" s="27" t="e">
        <f>TRIM(INDEX('Индексы по расценкам'!A$4:A$27,MATCH(A14,'Индексы по расценкам'!#REF!,0)-1))</f>
        <v>#REF!</v>
      </c>
      <c r="C14" s="28" t="e">
        <f>SUMIF('Индексы по расценкам'!#REF!,$A14,'Индексы по расценкам'!D$14:D$27)</f>
        <v>#REF!</v>
      </c>
      <c r="D14" s="28" t="e">
        <f>SUMIF('Индексы по расценкам'!#REF!,$A14,'Индексы по расценкам'!E$14:E$27)</f>
        <v>#REF!</v>
      </c>
      <c r="E14" s="28" t="e">
        <f>SUMIF('Индексы по расценкам'!#REF!,$A14,'Индексы по расценкам'!F$14:F$27)</f>
        <v>#REF!</v>
      </c>
      <c r="F14" s="28" t="e">
        <f>SUMIF('Индексы по расценкам'!#REF!,$A14,'Индексы по расценкам'!G$14:G$27)</f>
        <v>#REF!</v>
      </c>
      <c r="G14" s="28" t="e">
        <f>SUMIF('Индексы по расценкам'!#REF!,$A14,'Индексы по расценкам'!H$14:H$27)</f>
        <v>#REF!</v>
      </c>
      <c r="H14" s="28" t="e">
        <f>SUMIF('Индексы по расценкам'!#REF!,$A14,'Индексы по расценкам'!I$14:I$27)</f>
        <v>#REF!</v>
      </c>
      <c r="I14" s="28" t="e">
        <f>SUMIF('Индексы по расценкам'!#REF!,$A14,'Индексы по расценкам'!J$14:J$27)</f>
        <v>#REF!</v>
      </c>
      <c r="J14" s="28" t="e">
        <f>SUMIF('Индексы по расценкам'!#REF!,$A14,'Индексы по расценкам'!K$14:K$27)</f>
        <v>#REF!</v>
      </c>
      <c r="K14" s="29" t="e">
        <f t="shared" si="0"/>
        <v>#REF!</v>
      </c>
      <c r="L14" s="29" t="e">
        <f t="shared" si="1"/>
        <v>#REF!</v>
      </c>
      <c r="M14" s="29" t="e">
        <f t="shared" si="2"/>
        <v>#REF!</v>
      </c>
      <c r="N14" s="29" t="e">
        <f t="shared" si="3"/>
        <v>#REF!</v>
      </c>
    </row>
    <row r="15" spans="1:14">
      <c r="A15" s="22">
        <f t="shared" ref="A15:A20" si="4">A14+1</f>
        <v>3</v>
      </c>
      <c r="B15" s="27" t="e">
        <f>TRIM(INDEX('Индексы по расценкам'!A$4:A$27,MATCH(A15,'Индексы по расценкам'!#REF!,0)-1))</f>
        <v>#REF!</v>
      </c>
      <c r="C15" s="28" t="e">
        <f>SUMIF('Индексы по расценкам'!#REF!,$A15,'Индексы по расценкам'!D$14:D$27)</f>
        <v>#REF!</v>
      </c>
      <c r="D15" s="28" t="e">
        <f>SUMIF('Индексы по расценкам'!#REF!,$A15,'Индексы по расценкам'!E$14:E$27)</f>
        <v>#REF!</v>
      </c>
      <c r="E15" s="28" t="e">
        <f>SUMIF('Индексы по расценкам'!#REF!,$A15,'Индексы по расценкам'!F$14:F$27)</f>
        <v>#REF!</v>
      </c>
      <c r="F15" s="28" t="e">
        <f>SUMIF('Индексы по расценкам'!#REF!,$A15,'Индексы по расценкам'!G$14:G$27)</f>
        <v>#REF!</v>
      </c>
      <c r="G15" s="28" t="e">
        <f>SUMIF('Индексы по расценкам'!#REF!,$A15,'Индексы по расценкам'!H$14:H$27)</f>
        <v>#REF!</v>
      </c>
      <c r="H15" s="28" t="e">
        <f>SUMIF('Индексы по расценкам'!#REF!,$A15,'Индексы по расценкам'!I$14:I$27)</f>
        <v>#REF!</v>
      </c>
      <c r="I15" s="28" t="e">
        <f>SUMIF('Индексы по расценкам'!#REF!,$A15,'Индексы по расценкам'!J$14:J$27)</f>
        <v>#REF!</v>
      </c>
      <c r="J15" s="28" t="e">
        <f>SUMIF('Индексы по расценкам'!#REF!,$A15,'Индексы по расценкам'!K$14:K$27)</f>
        <v>#REF!</v>
      </c>
      <c r="K15" s="29" t="e">
        <f t="shared" si="0"/>
        <v>#REF!</v>
      </c>
      <c r="L15" s="29" t="e">
        <f t="shared" si="1"/>
        <v>#REF!</v>
      </c>
      <c r="M15" s="29" t="e">
        <f t="shared" si="2"/>
        <v>#REF!</v>
      </c>
      <c r="N15" s="29" t="e">
        <f t="shared" si="3"/>
        <v>#REF!</v>
      </c>
    </row>
    <row r="16" spans="1:14">
      <c r="A16" s="22">
        <f t="shared" si="4"/>
        <v>4</v>
      </c>
      <c r="B16" s="27" t="e">
        <f>TRIM(INDEX('Индексы по расценкам'!A$4:A$27,MATCH(A16,'Индексы по расценкам'!#REF!,0)-1))</f>
        <v>#REF!</v>
      </c>
      <c r="C16" s="28" t="e">
        <f>SUMIF('Индексы по расценкам'!#REF!,$A16,'Индексы по расценкам'!D$14:D$27)</f>
        <v>#REF!</v>
      </c>
      <c r="D16" s="28" t="e">
        <f>SUMIF('Индексы по расценкам'!#REF!,$A16,'Индексы по расценкам'!E$14:E$27)</f>
        <v>#REF!</v>
      </c>
      <c r="E16" s="28" t="e">
        <f>SUMIF('Индексы по расценкам'!#REF!,$A16,'Индексы по расценкам'!F$14:F$27)</f>
        <v>#REF!</v>
      </c>
      <c r="F16" s="28" t="e">
        <f>SUMIF('Индексы по расценкам'!#REF!,$A16,'Индексы по расценкам'!G$14:G$27)</f>
        <v>#REF!</v>
      </c>
      <c r="G16" s="28" t="e">
        <f>SUMIF('Индексы по расценкам'!#REF!,$A16,'Индексы по расценкам'!H$14:H$27)</f>
        <v>#REF!</v>
      </c>
      <c r="H16" s="28" t="e">
        <f>SUMIF('Индексы по расценкам'!#REF!,$A16,'Индексы по расценкам'!I$14:I$27)</f>
        <v>#REF!</v>
      </c>
      <c r="I16" s="28" t="e">
        <f>SUMIF('Индексы по расценкам'!#REF!,$A16,'Индексы по расценкам'!J$14:J$27)</f>
        <v>#REF!</v>
      </c>
      <c r="J16" s="28" t="e">
        <f>SUMIF('Индексы по расценкам'!#REF!,$A16,'Индексы по расценкам'!K$14:K$27)</f>
        <v>#REF!</v>
      </c>
      <c r="K16" s="29" t="e">
        <f t="shared" si="0"/>
        <v>#REF!</v>
      </c>
      <c r="L16" s="29" t="e">
        <f t="shared" si="1"/>
        <v>#REF!</v>
      </c>
      <c r="M16" s="29" t="e">
        <f t="shared" si="2"/>
        <v>#REF!</v>
      </c>
      <c r="N16" s="29" t="e">
        <f t="shared" si="3"/>
        <v>#REF!</v>
      </c>
    </row>
    <row r="17" spans="1:14">
      <c r="A17" s="22">
        <f t="shared" si="4"/>
        <v>5</v>
      </c>
      <c r="B17" s="27" t="e">
        <f>TRIM(INDEX('Индексы по расценкам'!A$4:A$27,MATCH(A17,'Индексы по расценкам'!#REF!,0)-1))</f>
        <v>#REF!</v>
      </c>
      <c r="C17" s="28" t="e">
        <f>SUMIF('Индексы по расценкам'!#REF!,$A17,'Индексы по расценкам'!D$14:D$27)</f>
        <v>#REF!</v>
      </c>
      <c r="D17" s="28" t="e">
        <f>SUMIF('Индексы по расценкам'!#REF!,$A17,'Индексы по расценкам'!E$14:E$27)</f>
        <v>#REF!</v>
      </c>
      <c r="E17" s="28" t="e">
        <f>SUMIF('Индексы по расценкам'!#REF!,$A17,'Индексы по расценкам'!F$14:F$27)</f>
        <v>#REF!</v>
      </c>
      <c r="F17" s="28" t="e">
        <f>SUMIF('Индексы по расценкам'!#REF!,$A17,'Индексы по расценкам'!G$14:G$27)</f>
        <v>#REF!</v>
      </c>
      <c r="G17" s="28" t="e">
        <f>SUMIF('Индексы по расценкам'!#REF!,$A17,'Индексы по расценкам'!H$14:H$27)</f>
        <v>#REF!</v>
      </c>
      <c r="H17" s="28" t="e">
        <f>SUMIF('Индексы по расценкам'!#REF!,$A17,'Индексы по расценкам'!I$14:I$27)</f>
        <v>#REF!</v>
      </c>
      <c r="I17" s="28" t="e">
        <f>SUMIF('Индексы по расценкам'!#REF!,$A17,'Индексы по расценкам'!J$14:J$27)</f>
        <v>#REF!</v>
      </c>
      <c r="J17" s="28" t="e">
        <f>SUMIF('Индексы по расценкам'!#REF!,$A17,'Индексы по расценкам'!K$14:K$27)</f>
        <v>#REF!</v>
      </c>
      <c r="K17" s="29" t="e">
        <f t="shared" si="0"/>
        <v>#REF!</v>
      </c>
      <c r="L17" s="29" t="e">
        <f t="shared" si="1"/>
        <v>#REF!</v>
      </c>
      <c r="M17" s="29" t="e">
        <f t="shared" si="2"/>
        <v>#REF!</v>
      </c>
      <c r="N17" s="29" t="e">
        <f t="shared" si="3"/>
        <v>#REF!</v>
      </c>
    </row>
    <row r="18" spans="1:14">
      <c r="A18" s="22">
        <f t="shared" si="4"/>
        <v>6</v>
      </c>
      <c r="B18" s="27" t="e">
        <f>TRIM(INDEX('Индексы по расценкам'!A$4:A$27,MATCH(A18,'Индексы по расценкам'!#REF!,0)-1))</f>
        <v>#REF!</v>
      </c>
      <c r="C18" s="28" t="e">
        <f>SUMIF('Индексы по расценкам'!#REF!,$A18,'Индексы по расценкам'!D$14:D$27)</f>
        <v>#REF!</v>
      </c>
      <c r="D18" s="28" t="e">
        <f>SUMIF('Индексы по расценкам'!#REF!,$A18,'Индексы по расценкам'!E$14:E$27)</f>
        <v>#REF!</v>
      </c>
      <c r="E18" s="28" t="e">
        <f>SUMIF('Индексы по расценкам'!#REF!,$A18,'Индексы по расценкам'!F$14:F$27)</f>
        <v>#REF!</v>
      </c>
      <c r="F18" s="28" t="e">
        <f>SUMIF('Индексы по расценкам'!#REF!,$A18,'Индексы по расценкам'!G$14:G$27)</f>
        <v>#REF!</v>
      </c>
      <c r="G18" s="28" t="e">
        <f>SUMIF('Индексы по расценкам'!#REF!,$A18,'Индексы по расценкам'!H$14:H$27)</f>
        <v>#REF!</v>
      </c>
      <c r="H18" s="28" t="e">
        <f>SUMIF('Индексы по расценкам'!#REF!,$A18,'Индексы по расценкам'!I$14:I$27)</f>
        <v>#REF!</v>
      </c>
      <c r="I18" s="28" t="e">
        <f>SUMIF('Индексы по расценкам'!#REF!,$A18,'Индексы по расценкам'!J$14:J$27)</f>
        <v>#REF!</v>
      </c>
      <c r="J18" s="28" t="e">
        <f>SUMIF('Индексы по расценкам'!#REF!,$A18,'Индексы по расценкам'!K$14:K$27)</f>
        <v>#REF!</v>
      </c>
      <c r="K18" s="29" t="e">
        <f t="shared" si="0"/>
        <v>#REF!</v>
      </c>
      <c r="L18" s="29" t="e">
        <f t="shared" si="1"/>
        <v>#REF!</v>
      </c>
      <c r="M18" s="29" t="e">
        <f t="shared" si="2"/>
        <v>#REF!</v>
      </c>
      <c r="N18" s="29" t="e">
        <f t="shared" si="3"/>
        <v>#REF!</v>
      </c>
    </row>
    <row r="19" spans="1:14">
      <c r="A19" s="22">
        <f t="shared" si="4"/>
        <v>7</v>
      </c>
      <c r="B19" s="27" t="e">
        <f>TRIM(INDEX('Индексы по расценкам'!A$4:A$27,MATCH(A19,'Индексы по расценкам'!#REF!,0)-1))</f>
        <v>#REF!</v>
      </c>
      <c r="C19" s="28" t="e">
        <f>SUMIF('Индексы по расценкам'!#REF!,$A19,'Индексы по расценкам'!D$14:D$27)</f>
        <v>#REF!</v>
      </c>
      <c r="D19" s="28" t="e">
        <f>SUMIF('Индексы по расценкам'!#REF!,$A19,'Индексы по расценкам'!E$14:E$27)</f>
        <v>#REF!</v>
      </c>
      <c r="E19" s="28" t="e">
        <f>SUMIF('Индексы по расценкам'!#REF!,$A19,'Индексы по расценкам'!F$14:F$27)</f>
        <v>#REF!</v>
      </c>
      <c r="F19" s="28" t="e">
        <f>SUMIF('Индексы по расценкам'!#REF!,$A19,'Индексы по расценкам'!G$14:G$27)</f>
        <v>#REF!</v>
      </c>
      <c r="G19" s="28" t="e">
        <f>SUMIF('Индексы по расценкам'!#REF!,$A19,'Индексы по расценкам'!H$14:H$27)</f>
        <v>#REF!</v>
      </c>
      <c r="H19" s="28" t="e">
        <f>SUMIF('Индексы по расценкам'!#REF!,$A19,'Индексы по расценкам'!I$14:I$27)</f>
        <v>#REF!</v>
      </c>
      <c r="I19" s="28" t="e">
        <f>SUMIF('Индексы по расценкам'!#REF!,$A19,'Индексы по расценкам'!J$14:J$27)</f>
        <v>#REF!</v>
      </c>
      <c r="J19" s="28" t="e">
        <f>SUMIF('Индексы по расценкам'!#REF!,$A19,'Индексы по расценкам'!K$14:K$27)</f>
        <v>#REF!</v>
      </c>
      <c r="K19" s="29" t="e">
        <f t="shared" si="0"/>
        <v>#REF!</v>
      </c>
      <c r="L19" s="29" t="e">
        <f t="shared" si="1"/>
        <v>#REF!</v>
      </c>
      <c r="M19" s="29" t="e">
        <f t="shared" si="2"/>
        <v>#REF!</v>
      </c>
      <c r="N19" s="29" t="e">
        <f t="shared" si="3"/>
        <v>#REF!</v>
      </c>
    </row>
    <row r="20" spans="1:14">
      <c r="A20" s="22">
        <f t="shared" si="4"/>
        <v>8</v>
      </c>
      <c r="B20" s="27" t="e">
        <f>TRIM(INDEX('Индексы по расценкам'!A$4:A$27,MATCH(A20,'Индексы по расценкам'!#REF!,0)-1))</f>
        <v>#REF!</v>
      </c>
      <c r="C20" s="28" t="e">
        <f>SUMIF('Индексы по расценкам'!#REF!,$A20,'Индексы по расценкам'!D$14:D$27)</f>
        <v>#REF!</v>
      </c>
      <c r="D20" s="28" t="e">
        <f>SUMIF('Индексы по расценкам'!#REF!,$A20,'Индексы по расценкам'!E$14:E$27)</f>
        <v>#REF!</v>
      </c>
      <c r="E20" s="28" t="e">
        <f>SUMIF('Индексы по расценкам'!#REF!,$A20,'Индексы по расценкам'!F$14:F$27)</f>
        <v>#REF!</v>
      </c>
      <c r="F20" s="28" t="e">
        <f>SUMIF('Индексы по расценкам'!#REF!,$A20,'Индексы по расценкам'!G$14:G$27)</f>
        <v>#REF!</v>
      </c>
      <c r="G20" s="28" t="e">
        <f>SUMIF('Индексы по расценкам'!#REF!,$A20,'Индексы по расценкам'!H$14:H$27)</f>
        <v>#REF!</v>
      </c>
      <c r="H20" s="28" t="e">
        <f>SUMIF('Индексы по расценкам'!#REF!,$A20,'Индексы по расценкам'!I$14:I$27)</f>
        <v>#REF!</v>
      </c>
      <c r="I20" s="28" t="e">
        <f>SUMIF('Индексы по расценкам'!#REF!,$A20,'Индексы по расценкам'!J$14:J$27)</f>
        <v>#REF!</v>
      </c>
      <c r="J20" s="28" t="e">
        <f>SUMIF('Индексы по расценкам'!#REF!,$A20,'Индексы по расценкам'!K$14:K$27)</f>
        <v>#REF!</v>
      </c>
      <c r="K20" s="29" t="e">
        <f t="shared" si="0"/>
        <v>#REF!</v>
      </c>
      <c r="L20" s="29" t="e">
        <f t="shared" si="1"/>
        <v>#REF!</v>
      </c>
      <c r="M20" s="29" t="e">
        <f t="shared" si="2"/>
        <v>#REF!</v>
      </c>
      <c r="N20" s="29" t="e">
        <f t="shared" si="3"/>
        <v>#REF!</v>
      </c>
    </row>
    <row r="21" spans="1:14">
      <c r="A21" s="22">
        <f>A20+1</f>
        <v>9</v>
      </c>
      <c r="B21" s="27" t="e">
        <f>TRIM(INDEX('Индексы по расценкам'!A$4:A$27,MATCH(A21,'Индексы по расценкам'!#REF!,0)-1))</f>
        <v>#REF!</v>
      </c>
      <c r="C21" s="28" t="e">
        <f>SUMIF('Индексы по расценкам'!#REF!,$A21,'Индексы по расценкам'!D$14:D$27)</f>
        <v>#REF!</v>
      </c>
      <c r="D21" s="28" t="e">
        <f>SUMIF('Индексы по расценкам'!#REF!,$A21,'Индексы по расценкам'!E$14:E$27)</f>
        <v>#REF!</v>
      </c>
      <c r="E21" s="28" t="e">
        <f>SUMIF('Индексы по расценкам'!#REF!,$A21,'Индексы по расценкам'!F$14:F$27)</f>
        <v>#REF!</v>
      </c>
      <c r="F21" s="28" t="e">
        <f>SUMIF('Индексы по расценкам'!#REF!,$A21,'Индексы по расценкам'!G$14:G$27)</f>
        <v>#REF!</v>
      </c>
      <c r="G21" s="28" t="e">
        <f>SUMIF('Индексы по расценкам'!#REF!,$A21,'Индексы по расценкам'!H$14:H$27)</f>
        <v>#REF!</v>
      </c>
      <c r="H21" s="28" t="e">
        <f>SUMIF('Индексы по расценкам'!#REF!,$A21,'Индексы по расценкам'!I$14:I$27)</f>
        <v>#REF!</v>
      </c>
      <c r="I21" s="28" t="e">
        <f>SUMIF('Индексы по расценкам'!#REF!,$A21,'Индексы по расценкам'!J$14:J$27)</f>
        <v>#REF!</v>
      </c>
      <c r="J21" s="28" t="e">
        <f>SUMIF('Индексы по расценкам'!#REF!,$A21,'Индексы по расценкам'!K$14:K$27)</f>
        <v>#REF!</v>
      </c>
      <c r="K21" s="29" t="e">
        <f t="shared" si="0"/>
        <v>#REF!</v>
      </c>
      <c r="L21" s="29" t="e">
        <f t="shared" si="1"/>
        <v>#REF!</v>
      </c>
      <c r="M21" s="29" t="e">
        <f t="shared" si="2"/>
        <v>#REF!</v>
      </c>
      <c r="N21" s="29" t="e">
        <f t="shared" si="3"/>
        <v>#REF!</v>
      </c>
    </row>
    <row r="22" spans="1:14">
      <c r="A22" s="22">
        <f>A21+1</f>
        <v>10</v>
      </c>
      <c r="B22" s="27" t="e">
        <f>TRIM(INDEX('Индексы по расценкам'!A$4:A$27,MATCH(A22,'Индексы по расценкам'!#REF!,0)-1))</f>
        <v>#REF!</v>
      </c>
      <c r="C22" s="28" t="e">
        <f>SUMIF('Индексы по расценкам'!#REF!,$A22,'Индексы по расценкам'!D$14:D$27)</f>
        <v>#REF!</v>
      </c>
      <c r="D22" s="28" t="e">
        <f>SUMIF('Индексы по расценкам'!#REF!,$A22,'Индексы по расценкам'!E$14:E$27)</f>
        <v>#REF!</v>
      </c>
      <c r="E22" s="28" t="e">
        <f>SUMIF('Индексы по расценкам'!#REF!,$A22,'Индексы по расценкам'!F$14:F$27)</f>
        <v>#REF!</v>
      </c>
      <c r="F22" s="28" t="e">
        <f>SUMIF('Индексы по расценкам'!#REF!,$A22,'Индексы по расценкам'!G$14:G$27)</f>
        <v>#REF!</v>
      </c>
      <c r="G22" s="28" t="e">
        <f>SUMIF('Индексы по расценкам'!#REF!,$A22,'Индексы по расценкам'!H$14:H$27)</f>
        <v>#REF!</v>
      </c>
      <c r="H22" s="28" t="e">
        <f>SUMIF('Индексы по расценкам'!#REF!,$A22,'Индексы по расценкам'!I$14:I$27)</f>
        <v>#REF!</v>
      </c>
      <c r="I22" s="28" t="e">
        <f>SUMIF('Индексы по расценкам'!#REF!,$A22,'Индексы по расценкам'!J$14:J$27)</f>
        <v>#REF!</v>
      </c>
      <c r="J22" s="28" t="e">
        <f>SUMIF('Индексы по расценкам'!#REF!,$A22,'Индексы по расценкам'!K$14:K$27)</f>
        <v>#REF!</v>
      </c>
      <c r="K22" s="29" t="e">
        <f t="shared" si="0"/>
        <v>#REF!</v>
      </c>
      <c r="L22" s="29" t="e">
        <f t="shared" si="1"/>
        <v>#REF!</v>
      </c>
      <c r="M22" s="29" t="e">
        <f t="shared" si="2"/>
        <v>#REF!</v>
      </c>
      <c r="N22" s="29" t="e">
        <f t="shared" si="3"/>
        <v>#REF!</v>
      </c>
    </row>
    <row r="23" spans="1:1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>
      <c r="A24" s="80" t="s">
        <v>11</v>
      </c>
      <c r="B24" s="80"/>
      <c r="C24" s="31">
        <v>100840.93</v>
      </c>
      <c r="D24" s="31">
        <v>78053.919999999998</v>
      </c>
      <c r="E24" s="31">
        <v>7525.38</v>
      </c>
      <c r="F24" s="31">
        <v>15261.63</v>
      </c>
      <c r="G24" s="32">
        <v>865373.93</v>
      </c>
      <c r="H24" s="32">
        <v>756040.15</v>
      </c>
      <c r="I24" s="32">
        <v>43822.81</v>
      </c>
      <c r="J24" s="32">
        <v>65510.97</v>
      </c>
      <c r="K24" s="33">
        <f>IF(G24&lt;&gt;0,G24/C24,"-")</f>
        <v>8.5815742675122113</v>
      </c>
      <c r="L24" s="33">
        <f>IF(H24&lt;&gt;0,H24/D24,"-")</f>
        <v>9.6861265904390201</v>
      </c>
      <c r="M24" s="33">
        <f>IF(I24&lt;&gt;0,I24/E24,"-")</f>
        <v>5.8233351671277722</v>
      </c>
      <c r="N24" s="33">
        <f>IF(J24&lt;&gt;0,J24/F24,"-")</f>
        <v>4.292527731310483</v>
      </c>
    </row>
  </sheetData>
  <autoFilter ref="A12:N18"/>
  <mergeCells count="6">
    <mergeCell ref="C10:F10"/>
    <mergeCell ref="G10:J10"/>
    <mergeCell ref="K10:N10"/>
    <mergeCell ref="A24:B24"/>
    <mergeCell ref="A10:A11"/>
    <mergeCell ref="B10:B11"/>
  </mergeCells>
  <phoneticPr fontId="9" type="noConversion"/>
  <pageMargins left="0.2" right="0.27" top="0.47" bottom="0.52" header="0.2" footer="0.24"/>
  <pageSetup paperSize="9" scale="80" orientation="landscape" r:id="rId1"/>
  <headerFooter alignWithMargins="0">
    <oddFooter>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Индексы по расценкам</vt:lpstr>
      <vt:lpstr>Индексы по разделам и смете</vt:lpstr>
      <vt:lpstr>'Индексы по расценкам'!Область_печати</vt:lpstr>
    </vt:vector>
  </TitlesOfParts>
  <Company>Центр "Гранд"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Соседко Алексей, Волченков Сергей</dc:creator>
  <dc:description>Шаблон для создания пользовательских документов с готовыми примечаниями и описанием переменных (констант) и их источника</dc:description>
  <cp:lastModifiedBy>Мешкова Татьяна Ивановна</cp:lastModifiedBy>
  <cp:lastPrinted>2013-11-25T09:49:14Z</cp:lastPrinted>
  <dcterms:created xsi:type="dcterms:W3CDTF">2004-03-31T11:09:00Z</dcterms:created>
  <dcterms:modified xsi:type="dcterms:W3CDTF">2013-11-25T10:44:51Z</dcterms:modified>
</cp:coreProperties>
</file>