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75" yWindow="105" windowWidth="10350" windowHeight="12585"/>
  </bookViews>
  <sheets>
    <sheet name="Индексы по расценкам" sheetId="2" r:id="rId1"/>
    <sheet name="Индексы по разделам и смете" sheetId="3" r:id="rId2"/>
  </sheets>
  <definedNames>
    <definedName name="_xlnm._FilterDatabase" localSheetId="1" hidden="1">'Индексы по разделам и смете'!$A$12:$N$18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аксимальное_изменение_индекса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'Индексы по расценкам'!$A$1:$O$117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ерк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25725"/>
</workbook>
</file>

<file path=xl/calcChain.xml><?xml version="1.0" encoding="utf-8"?>
<calcChain xmlns="http://schemas.openxmlformats.org/spreadsheetml/2006/main">
  <c r="A14" i="3"/>
  <c r="A15" s="1"/>
  <c r="N24"/>
  <c r="M24"/>
  <c r="L24"/>
  <c r="K24"/>
  <c r="E14"/>
  <c r="C13"/>
  <c r="J14"/>
  <c r="N14" s="1"/>
  <c r="B13"/>
  <c r="C14"/>
  <c r="I14"/>
  <c r="M14" s="1"/>
  <c r="F14"/>
  <c r="D13"/>
  <c r="E13"/>
  <c r="B14"/>
  <c r="G13"/>
  <c r="K13" s="1"/>
  <c r="H14"/>
  <c r="L14" s="1"/>
  <c r="I13"/>
  <c r="M13" s="1"/>
  <c r="F13"/>
  <c r="J13"/>
  <c r="N13" s="1"/>
  <c r="H13"/>
  <c r="L13" s="1"/>
  <c r="B15" l="1"/>
  <c r="F15"/>
  <c r="J15"/>
  <c r="N15" s="1"/>
  <c r="E15"/>
  <c r="H15"/>
  <c r="L15" s="1"/>
  <c r="C15"/>
  <c r="D15"/>
  <c r="A16"/>
  <c r="I15"/>
  <c r="M15" s="1"/>
  <c r="G15"/>
  <c r="K15" s="1"/>
  <c r="G14"/>
  <c r="K14" s="1"/>
  <c r="D14"/>
  <c r="A17" l="1"/>
  <c r="F16"/>
  <c r="J16"/>
  <c r="N16" s="1"/>
  <c r="G16"/>
  <c r="K16" s="1"/>
  <c r="B16"/>
  <c r="E16"/>
  <c r="I16"/>
  <c r="M16" s="1"/>
  <c r="D16"/>
  <c r="H16"/>
  <c r="L16" s="1"/>
  <c r="C16"/>
  <c r="H17" l="1"/>
  <c r="L17" s="1"/>
  <c r="A18"/>
  <c r="D17"/>
  <c r="E17"/>
  <c r="B17"/>
  <c r="F17"/>
  <c r="G17"/>
  <c r="K17" s="1"/>
  <c r="I17"/>
  <c r="M17" s="1"/>
  <c r="C17"/>
  <c r="J17"/>
  <c r="N17" s="1"/>
  <c r="E18" l="1"/>
  <c r="G18"/>
  <c r="K18" s="1"/>
  <c r="B18"/>
  <c r="C18"/>
  <c r="I18"/>
  <c r="M18" s="1"/>
  <c r="H18"/>
  <c r="L18" s="1"/>
  <c r="D18"/>
  <c r="J18"/>
  <c r="N18" s="1"/>
  <c r="A19"/>
  <c r="F18"/>
  <c r="B19" l="1"/>
  <c r="D19"/>
  <c r="H19"/>
  <c r="L19" s="1"/>
  <c r="C19"/>
  <c r="E19"/>
  <c r="F19"/>
  <c r="I19"/>
  <c r="M19" s="1"/>
  <c r="J19"/>
  <c r="N19" s="1"/>
  <c r="G19"/>
  <c r="K19" s="1"/>
  <c r="A20"/>
  <c r="C20" l="1"/>
  <c r="D20"/>
  <c r="E20"/>
  <c r="B20"/>
  <c r="F20"/>
  <c r="G20"/>
  <c r="K20" s="1"/>
  <c r="I20"/>
  <c r="M20" s="1"/>
  <c r="J20"/>
  <c r="N20" s="1"/>
  <c r="A21"/>
  <c r="H20"/>
  <c r="L20" s="1"/>
  <c r="A22" l="1"/>
  <c r="F21"/>
  <c r="C21"/>
  <c r="I21"/>
  <c r="M21" s="1"/>
  <c r="E21"/>
  <c r="H21"/>
  <c r="L21" s="1"/>
  <c r="G21"/>
  <c r="K21" s="1"/>
  <c r="J21"/>
  <c r="N21" s="1"/>
  <c r="B21"/>
  <c r="D21"/>
  <c r="I22" l="1"/>
  <c r="M22" s="1"/>
  <c r="E22"/>
  <c r="H22"/>
  <c r="L22" s="1"/>
  <c r="G22"/>
  <c r="K22" s="1"/>
  <c r="B22"/>
  <c r="F22"/>
  <c r="J22"/>
  <c r="N22" s="1"/>
  <c r="D22"/>
  <c r="C22"/>
</calcChain>
</file>

<file path=xl/comments1.xml><?xml version="1.0" encoding="utf-8"?>
<comments xmlns="http://schemas.openxmlformats.org/spreadsheetml/2006/main">
  <authors>
    <author>Proba</author>
    <author>Сергей</author>
    <author>&lt;&gt;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 &lt;Номер позиции по смете&gt;
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 &lt;ИТОГО ПЗ по позиции для БИМ&gt;
</t>
        </r>
      </text>
    </comment>
    <comment ref="E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 &lt;ИТОГО ОЗП по позиции для БИМ&gt;</t>
        </r>
      </text>
    </comment>
    <comment ref="F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 &lt;ИТОГО ЭММ по позиции для БИМ&gt;</t>
        </r>
      </text>
    </comment>
    <comment ref="G1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  &lt;ИТОГО МАТ по позиции для БИМ&gt;</t>
        </r>
      </text>
    </commen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 по позиции в текущих ценах&gt;
</t>
        </r>
      </text>
    </comment>
    <comment ref="I12" authorId="1">
      <text>
        <r>
          <rPr>
            <sz val="8"/>
            <color indexed="81"/>
            <rFont val="Tahoma"/>
            <family val="2"/>
            <charset val="204"/>
          </rPr>
          <t xml:space="preserve">  =&lt;ИТОГО ОЗП по позиции в текущих ценах&gt;</t>
        </r>
      </text>
    </comment>
    <comment ref="J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ЭММ по позиции в текущих ценах&gt;</t>
        </r>
      </text>
    </comment>
    <comment ref="K1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МАТ по позиции в текущих ценах&gt;</t>
        </r>
      </text>
    </comment>
    <comment ref="L12" authorId="1">
      <text>
        <r>
          <rPr>
            <sz val="8"/>
            <color indexed="81"/>
            <rFont val="Tahoma"/>
            <family val="2"/>
            <charset val="204"/>
          </rPr>
          <t xml:space="preserve">   =IF(&lt;ИТОГО ПЗ по позиции для БИМ&gt;=0, "-", &lt;ИТОГО ПЗ по позиции в текущих ценах&gt;/&lt;ИТОГО ПЗ по позиции для БИМ&gt;)</t>
        </r>
      </text>
    </comment>
    <comment ref="M12" authorId="1">
      <text>
        <r>
          <rPr>
            <sz val="8"/>
            <color indexed="81"/>
            <rFont val="Tahoma"/>
            <family val="2"/>
            <charset val="204"/>
          </rPr>
          <t xml:space="preserve">   =IF(&lt;ИТОГО ОЗП по позиции для БИМ&gt;=0, "-", &lt;ИТОГО ОЗП по позиции в текущих ценах&gt;/&lt;ИТОГО ОЗП по позиции для БИМ&gt;)</t>
        </r>
      </text>
    </comment>
    <comment ref="N1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 =IF(&lt;ИТОГО ЭММ по позиции для БИМ&gt;=0, "-", &lt;ИТОГО ЭММ по позиции в текущих ценах&gt;/&lt;ИТОГО ЭММ по позиции для БИМ&gt;)</t>
        </r>
      </text>
    </comment>
    <comment ref="O12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  =IF(&lt;ИТОГО МАТ по позиции для БИМ&gt;=0, "-", &lt;ИТОГО МАТ по позиции в текущих ценах&gt;/&lt;ИТОГО МАТ по позиции для БИМ&gt;)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ПЗ&gt;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ОЗП&gt;</t>
        </r>
      </text>
    </comment>
    <comment ref="E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ЭМ&gt;</t>
        </r>
      </text>
    </comment>
    <comment ref="F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МАТ&gt;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ПЗ&gt;</t>
        </r>
      </text>
    </comment>
    <comment ref="H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ОЗП&gt;</t>
        </r>
      </text>
    </comment>
    <comment ref="I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ЭМ&gt;</t>
        </r>
      </text>
    </comment>
    <comment ref="J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МАТ&gt;</t>
        </r>
      </text>
    </comment>
  </commentList>
</comments>
</file>

<file path=xl/sharedStrings.xml><?xml version="1.0" encoding="utf-8"?>
<sst xmlns="http://schemas.openxmlformats.org/spreadsheetml/2006/main" count="146" uniqueCount="125">
  <si>
    <t xml:space="preserve">РАСЧЕТ ИНДЕКСОВ  </t>
  </si>
  <si>
    <t>(указать квартал, год)</t>
  </si>
  <si>
    <t>прямые затраты</t>
  </si>
  <si>
    <t>оплата труда</t>
  </si>
  <si>
    <t>материалы</t>
  </si>
  <si>
    <t>Стоимость в базовых ценах, руб.</t>
  </si>
  <si>
    <t>Индексы</t>
  </si>
  <si>
    <t>Стоимость в текущих ценах, руб.</t>
  </si>
  <si>
    <t>на</t>
  </si>
  <si>
    <t>Наименование</t>
  </si>
  <si>
    <t>(указать базисный уровень цен)</t>
  </si>
  <si>
    <t>Индекс по смете</t>
  </si>
  <si>
    <t>Номер раздела</t>
  </si>
  <si>
    <t>Наименование раздела</t>
  </si>
  <si>
    <t>матери-алы</t>
  </si>
  <si>
    <t>эксплуата-ция машин</t>
  </si>
  <si>
    <t>Средний индекс по сборнику</t>
  </si>
  <si>
    <t>СБОРНИКИ НА РЕМОНТНО-СТРОИТЕЛЬНЫЕ РАБОТЫ ТЕРр-2001</t>
  </si>
  <si>
    <t>СБОРНИКИ НА СТРОИТЕЛЬНЫЕ РАБОТЫ ТЕР-2001</t>
  </si>
  <si>
    <t>СБОРНИКИ НА МОНТАЖ ОБОРУДОВАНИЯ ТЕРм-2001</t>
  </si>
  <si>
    <t>СБОРНИКИ НА КАПРЕМОНТ ОБОРУДОВАНИЯ ТЕРмр-2001</t>
  </si>
  <si>
    <t>Таблица №1</t>
  </si>
  <si>
    <t>ТЕРр -2001-51 Земляные работы</t>
  </si>
  <si>
    <t>ТЕРр -2001-52 Фундаменты</t>
  </si>
  <si>
    <t>ТЕРр -2001-53 Стены</t>
  </si>
  <si>
    <t>ТЕРр -2001-54 Перекрытия</t>
  </si>
  <si>
    <t>ТЕРр -2001-55 Перегородки</t>
  </si>
  <si>
    <t>ТЕРр -2001-56 Проемы</t>
  </si>
  <si>
    <t>ТЕРр -2001-57 Полы</t>
  </si>
  <si>
    <t>ТЕРр -2001-58 Крыши, кровли</t>
  </si>
  <si>
    <t>ТЕРр -2001-59 Лестницы, крыльца</t>
  </si>
  <si>
    <t>ТЕРр -2001-60 Печные работы</t>
  </si>
  <si>
    <t>ТЕРр -2001-61 Штукатурные работы</t>
  </si>
  <si>
    <t>ТЕРр -2001-62 Малярные работы</t>
  </si>
  <si>
    <t>ТЕРр -2001-63 Стекольные, обойные и облицовочные работы</t>
  </si>
  <si>
    <t>ТЕРр -2001-64 Лепные работы</t>
  </si>
  <si>
    <t>ТЕРр -2001-65 Внутренние санитарно-технические работы</t>
  </si>
  <si>
    <t>ТЕРр -2001-66 Наружные инженерные сети</t>
  </si>
  <si>
    <t>ТЕРр -2001-67 Электромонтажные работы</t>
  </si>
  <si>
    <t>ТЕРр -2001-68 Благоустройство</t>
  </si>
  <si>
    <t>ТЕРр -2001-69 Прочие ремонтно-строительные работы</t>
  </si>
  <si>
    <t>ТЕР-2001-01 Земляные работы</t>
  </si>
  <si>
    <t>ТЕР-2001-02 Горно-вскрышные работы</t>
  </si>
  <si>
    <t>ТЕР-2001-03 Буровзрывные работы</t>
  </si>
  <si>
    <t>ТЕР-2001-04 Скважины</t>
  </si>
  <si>
    <t>ТЕР-2001-05 Свайные работы, опускные колодцы, закрепление грунтов</t>
  </si>
  <si>
    <t>ТЕР-2001-06 Бетонные и железобетонные конструкции монолитные</t>
  </si>
  <si>
    <t>ТЕР-2001-07 Бетонные и железобетонные конструкции сборные</t>
  </si>
  <si>
    <t>ТЕР-2001-08 Конструкции из кирпича и блоков</t>
  </si>
  <si>
    <t>ТЕР-2001-09 Строительные металлические конструкции</t>
  </si>
  <si>
    <t>ТЕР-2001-10 Деревянные конструкции</t>
  </si>
  <si>
    <t>ТЕР-2001-11 Полы</t>
  </si>
  <si>
    <t>ТЕР-2001-12 Кровли</t>
  </si>
  <si>
    <t>ТЕР-2001-13 Защита строительных конструкций и оборудования от коррозии</t>
  </si>
  <si>
    <t>ТЕР-2001-14 Конструкции в сельском строительстве</t>
  </si>
  <si>
    <t>ТЕР-2001-15 Отделочные работы</t>
  </si>
  <si>
    <t>ТЕР-2001-16 Трубопроводы внутренние</t>
  </si>
  <si>
    <t>ТЕР-2001-17 Водопровод и канализация - внутренние устройства</t>
  </si>
  <si>
    <t>ТЕР-2001-18 Отопление-внутренние устройства</t>
  </si>
  <si>
    <t>ТЕР-2001-19 Газоснабжение-внутренние устройства</t>
  </si>
  <si>
    <t>ТЕР-2001-20 Вентиляция и кондиционирование воздуха</t>
  </si>
  <si>
    <t>ТЕР-2001-21 Временные сборно-разборные здания и сооружения</t>
  </si>
  <si>
    <t>ТЕР-2001-22 Водопровод - наружные сети</t>
  </si>
  <si>
    <t>ТЕР-2001-23 Канализация - наружные сети</t>
  </si>
  <si>
    <t>ТЕР-2001-24 Теплоснабжение и газопроводы - наружные сети</t>
  </si>
  <si>
    <t>ТЕР-2001-26 Теплоизоляционные работы</t>
  </si>
  <si>
    <t>ТЕР-2001-27 Автомобильные дороги</t>
  </si>
  <si>
    <t>ТЕР-2001-30 Мосты и дороги</t>
  </si>
  <si>
    <t>ТЕР-2001-31 Аэродромы</t>
  </si>
  <si>
    <t>ТЕР-2001-32 Трамвайные пути</t>
  </si>
  <si>
    <t>ТЕР-2001-33 Линии электропередачи</t>
  </si>
  <si>
    <t>ТЕР-2001-34 Сооружения связи, радиовещания и телевидения</t>
  </si>
  <si>
    <t>ТЕР-2001-35 Горнопроходческие работы</t>
  </si>
  <si>
    <t>ТЕР-2001-36 Земляные конструкции гидротехнических сооружений</t>
  </si>
  <si>
    <t>ТЕР-2001-37 Бетонные и железобетонные конструкции гидротехнических сооружений</t>
  </si>
  <si>
    <t>ТЕР-2001-38 Каменные конструкции гидротехнических сооружений</t>
  </si>
  <si>
    <t>ТЕР-2001-39 Металлические конструкции гидротехнических сооружений</t>
  </si>
  <si>
    <t>ТЕР-2001-40 Деревянные конструкции гидротехнических сооружений</t>
  </si>
  <si>
    <t xml:space="preserve">ТЕР-2001-41 Гидроизодяционные работы в гидротехнических сооружениях  </t>
  </si>
  <si>
    <t xml:space="preserve">ТЕР-2001-42 Берегоукрепительные работы  </t>
  </si>
  <si>
    <t>ТЕР-2001-44 Подводно-строительные (водолазные) работы</t>
  </si>
  <si>
    <t>ТЕР-2001-45 Промышленные печи и трубы</t>
  </si>
  <si>
    <t xml:space="preserve">ТЕР-2001-46 Работы при реконструкции зданий и сооружений </t>
  </si>
  <si>
    <t>ТЕР-2001-47 Озеленение, защитные лесонасаждения</t>
  </si>
  <si>
    <t>ТЕРм-2001-01 Металлообрабатывающее оборудование</t>
  </si>
  <si>
    <t>ТЕРм-2001-02 Деревообрабатывающее оборудование</t>
  </si>
  <si>
    <t>ТЕРм-2001-03 Подъемно-транспортное оборудование</t>
  </si>
  <si>
    <t>ТЕРм-2001-04 Дробильно-размольное, обогатительное и агломерационное оборудование</t>
  </si>
  <si>
    <t>ТЕРм-2001-05 Весосое оборудование</t>
  </si>
  <si>
    <t>ТЕРм-2001-06 Теплосиловое оборудовние</t>
  </si>
  <si>
    <t>ТЕРм-2001-07 Компрессорные установки, насосы и вентиляторы</t>
  </si>
  <si>
    <t>ТЕРм-2001-08 Электротехнические установки</t>
  </si>
  <si>
    <t>ТЕРм-2001-09 Электрические сети</t>
  </si>
  <si>
    <t>ТЕРм-2001-10 Оборудоование связи</t>
  </si>
  <si>
    <t>ТЕРм-2001-11 Приборы, средства автоматизации и вычислительное техники</t>
  </si>
  <si>
    <t>ТЕРм-2001-12 Технологические трубопроводы</t>
  </si>
  <si>
    <t>ТЕРм-2001-14 Оборудование прокатных производств</t>
  </si>
  <si>
    <t>ТЕРм-2001-15 Оборудование для очистки газов</t>
  </si>
  <si>
    <t>ТЕРм-2001-16 Оборудование предприятий черной металлургии</t>
  </si>
  <si>
    <t>ТЕРм-2001-17 Оборудование предприятий цветной металлургии</t>
  </si>
  <si>
    <t>ТЕРм-2001-18 Оборудование предприятий химической и нефтеперерабатывающей промыленности</t>
  </si>
  <si>
    <t>ТЕРм-2001-19 Оборудование предприятий угольной и торфяной промыленности</t>
  </si>
  <si>
    <t xml:space="preserve">ТЕРм-2001-22 Оборудование гидротехнических станций и гидротехнических сооружений. </t>
  </si>
  <si>
    <t xml:space="preserve">ТЕРм-2001-23 Оборудование предприятий электротехнической промышленности. </t>
  </si>
  <si>
    <t>ТЕРм-2001-24 Оборудование предприятий промышленности строительных материалов.</t>
  </si>
  <si>
    <t>ТЕРм-2001-25 Оборудование предприятий целлюлозно-бумажной промышленности.</t>
  </si>
  <si>
    <t>ТЕРм-2001-26 Оборудование предприятий текстильной промышленности.</t>
  </si>
  <si>
    <t>ТЕРм-2001-27 Оборудование предприятий полиграфической промышленности.</t>
  </si>
  <si>
    <t xml:space="preserve">ТЕРм-2001-28 Оборудование предприятий пищевой промышленности. </t>
  </si>
  <si>
    <t>ТЕРм-2001-29 Оборудование театрально-зрелищных предприятий</t>
  </si>
  <si>
    <t>ТЕРм-2001-30 Оборудование зернохранилищ и предприятий по переработке зерна.</t>
  </si>
  <si>
    <t>ТЕРм-2001-31 Оборудование предприятий кинематографии.</t>
  </si>
  <si>
    <t>ТЕРм-2001-32 Оборудование предприятий электронной промышленности и промышленности средств связи</t>
  </si>
  <si>
    <t>ТЕРм-2001-33 Оборудование предприятий легкой промышденности</t>
  </si>
  <si>
    <t>ТЕРм-2001-34 Оборудование учреждений здравоохранения и предприятий медицинской промышленности.</t>
  </si>
  <si>
    <t>ТЕРм-2001-36 Оборудование предприятий бытового обслуживания и коммунального хозяйства.</t>
  </si>
  <si>
    <t>ТЕРм-2001-37 Обрудование общего назначения</t>
  </si>
  <si>
    <t>ТЕРм-2001-38 Изготовление технологических металлических констукций в условиях производственных баз.</t>
  </si>
  <si>
    <t>ТЕРм-2001-39 Контроль монтажных сварных соединений.</t>
  </si>
  <si>
    <t>ТЕРм-2001-40 Дополнительное перемещение оборудования и материальных ресурсов сверх предусмотренного в сборниках федеральных единичных расценок на монтаж оборудования</t>
  </si>
  <si>
    <t>ТЕРмр-2001-01 Капитальный ремонт и модернизация оборудования лифта</t>
  </si>
  <si>
    <t>ТЕРмр-2001-02 Ревизия трубопроводной арматуры</t>
  </si>
  <si>
    <t>ТЕРм-2001-35 Обрудование сельскохозяйственных производств</t>
  </si>
  <si>
    <t>СРЕДНИЕ ИНДЕКСЫ ИЗМЕНЕНИЯ СМЕТНОЙ СТОИМОСТИ РАБОТ К ТЕР - 2001 (РЕДАКЦИЯ 2010 ГОДА С ИЗМЕНЕНИЯМИ 1, 2)</t>
  </si>
  <si>
    <t>1 квартал 2015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</si>
</sst>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b/>
      <sz val="14"/>
      <name val="Tahoma"/>
      <family val="2"/>
      <charset val="204"/>
    </font>
    <font>
      <b/>
      <u/>
      <sz val="16"/>
      <name val="Tahom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6">
    <xf numFmtId="0" fontId="0" fillId="0" borderId="0"/>
    <xf numFmtId="0" fontId="7" fillId="0" borderId="1">
      <alignment horizontal="center"/>
    </xf>
    <xf numFmtId="0" fontId="6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7" fillId="0" borderId="1">
      <alignment horizontal="center"/>
    </xf>
    <xf numFmtId="0" fontId="7" fillId="0" borderId="0">
      <alignment vertical="top"/>
    </xf>
    <xf numFmtId="0" fontId="7" fillId="0" borderId="0">
      <alignment horizontal="right" vertical="top" wrapText="1"/>
    </xf>
    <xf numFmtId="0" fontId="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1">
      <alignment horizontal="center"/>
    </xf>
    <xf numFmtId="0" fontId="6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 wrapText="1"/>
    </xf>
    <xf numFmtId="0" fontId="7" fillId="0" borderId="0">
      <alignment horizontal="center"/>
    </xf>
    <xf numFmtId="0" fontId="7" fillId="0" borderId="0">
      <alignment horizontal="left" vertical="top"/>
    </xf>
    <xf numFmtId="0" fontId="7" fillId="0" borderId="0"/>
    <xf numFmtId="0" fontId="5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quotePrefix="1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top" wrapText="1"/>
    </xf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NumberFormat="1" applyFont="1" applyAlignment="1">
      <alignment horizontal="right" vertical="top" wrapText="1"/>
    </xf>
    <xf numFmtId="0" fontId="10" fillId="0" borderId="0" xfId="0" applyNumberFormat="1" applyFont="1" applyAlignment="1">
      <alignment horizontal="right" vertical="top"/>
    </xf>
    <xf numFmtId="0" fontId="10" fillId="0" borderId="2" xfId="0" applyFont="1" applyBorder="1" applyAlignment="1">
      <alignment horizontal="left" vertical="top" wrapText="1"/>
    </xf>
    <xf numFmtId="0" fontId="12" fillId="0" borderId="2" xfId="0" quotePrefix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right" vertical="top" wrapText="1"/>
    </xf>
    <xf numFmtId="0" fontId="10" fillId="0" borderId="2" xfId="0" applyNumberFormat="1" applyFont="1" applyBorder="1" applyAlignment="1">
      <alignment horizontal="right" vertical="top"/>
    </xf>
    <xf numFmtId="0" fontId="12" fillId="0" borderId="2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3" fillId="0" borderId="0" xfId="0" quotePrefix="1" applyFont="1" applyAlignment="1">
      <alignment horizontal="center" vertical="top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quotePrefix="1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164" fontId="15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1" xfId="22" applyBorder="1" applyAlignment="1">
      <alignment vertical="top"/>
    </xf>
    <xf numFmtId="0" fontId="6" fillId="0" borderId="1" xfId="27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16" fillId="0" borderId="0" xfId="0" applyFont="1"/>
    <xf numFmtId="0" fontId="20" fillId="0" borderId="0" xfId="0" applyFont="1" applyAlignment="1">
      <alignment vertical="top"/>
    </xf>
    <xf numFmtId="0" fontId="20" fillId="0" borderId="0" xfId="0" applyFont="1"/>
    <xf numFmtId="0" fontId="13" fillId="0" borderId="1" xfId="22" applyFont="1" applyBorder="1" applyAlignment="1">
      <alignment vertical="top"/>
    </xf>
    <xf numFmtId="0" fontId="13" fillId="0" borderId="1" xfId="27" applyFont="1" applyBorder="1" applyAlignment="1">
      <alignment vertical="top"/>
    </xf>
    <xf numFmtId="0" fontId="20" fillId="0" borderId="1" xfId="22" applyFont="1" applyBorder="1" applyAlignment="1">
      <alignment vertical="top"/>
    </xf>
    <xf numFmtId="0" fontId="20" fillId="0" borderId="1" xfId="27" applyFont="1" applyBorder="1" applyAlignment="1">
      <alignment vertical="top"/>
    </xf>
    <xf numFmtId="0" fontId="16" fillId="0" borderId="3" xfId="32" applyNumberFormat="1" applyFont="1" applyBorder="1" applyAlignment="1">
      <alignment horizontal="center"/>
    </xf>
    <xf numFmtId="0" fontId="16" fillId="0" borderId="3" xfId="32" applyNumberFormat="1" applyFont="1" applyBorder="1" applyAlignment="1">
      <alignment horizontal="center" vertical="center" wrapText="1"/>
    </xf>
    <xf numFmtId="0" fontId="16" fillId="2" borderId="1" xfId="0" quotePrefix="1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" xfId="0" quotePrefix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32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3" xfId="32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top"/>
    </xf>
    <xf numFmtId="0" fontId="13" fillId="2" borderId="0" xfId="27" applyFont="1" applyFill="1" applyBorder="1" applyAlignment="1">
      <alignment vertical="top"/>
    </xf>
    <xf numFmtId="0" fontId="13" fillId="2" borderId="4" xfId="27" applyFont="1" applyFill="1" applyBorder="1" applyAlignment="1">
      <alignment vertical="top"/>
    </xf>
    <xf numFmtId="0" fontId="13" fillId="2" borderId="0" xfId="22" applyFont="1" applyFill="1" applyBorder="1" applyAlignment="1">
      <alignment vertical="top"/>
    </xf>
    <xf numFmtId="0" fontId="13" fillId="2" borderId="2" xfId="27" applyFont="1" applyFill="1" applyBorder="1" applyAlignment="1">
      <alignment vertical="top"/>
    </xf>
    <xf numFmtId="0" fontId="13" fillId="2" borderId="2" xfId="22" applyFont="1" applyFill="1" applyBorder="1" applyAlignment="1">
      <alignment vertical="top"/>
    </xf>
    <xf numFmtId="0" fontId="20" fillId="2" borderId="0" xfId="0" applyFont="1" applyFill="1" applyAlignment="1">
      <alignment vertical="top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0" fontId="13" fillId="2" borderId="1" xfId="27" applyFont="1" applyFill="1" applyBorder="1" applyAlignment="1">
      <alignment vertical="top"/>
    </xf>
    <xf numFmtId="0" fontId="13" fillId="2" borderId="1" xfId="22" applyFont="1" applyFill="1" applyBorder="1" applyAlignment="1">
      <alignment vertical="top"/>
    </xf>
    <xf numFmtId="0" fontId="20" fillId="2" borderId="0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 vertical="center"/>
    </xf>
    <xf numFmtId="2" fontId="15" fillId="0" borderId="1" xfId="85" applyNumberFormat="1" applyFont="1" applyBorder="1" applyAlignment="1">
      <alignment horizontal="center" vertical="center"/>
    </xf>
    <xf numFmtId="2" fontId="15" fillId="0" borderId="1" xfId="48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left" vertical="top"/>
    </xf>
    <xf numFmtId="0" fontId="16" fillId="0" borderId="4" xfId="32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3" fillId="0" borderId="4" xfId="32" applyNumberFormat="1" applyFont="1" applyBorder="1" applyAlignment="1">
      <alignment horizontal="center"/>
    </xf>
    <xf numFmtId="0" fontId="13" fillId="0" borderId="5" xfId="32" applyNumberFormat="1" applyFont="1" applyBorder="1" applyAlignment="1">
      <alignment horizontal="center"/>
    </xf>
    <xf numFmtId="0" fontId="13" fillId="0" borderId="6" xfId="32" applyNumberFormat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10" fillId="0" borderId="1" xfId="0" quotePrefix="1" applyNumberFormat="1" applyFont="1" applyBorder="1" applyAlignment="1">
      <alignment horizontal="center" vertical="center" wrapText="1"/>
    </xf>
    <xf numFmtId="2" fontId="16" fillId="0" borderId="1" xfId="48" applyNumberFormat="1" applyFont="1" applyBorder="1" applyAlignment="1">
      <alignment horizontal="center" vertical="top"/>
    </xf>
    <xf numFmtId="2" fontId="15" fillId="0" borderId="1" xfId="48" applyNumberFormat="1" applyFont="1" applyBorder="1" applyAlignment="1">
      <alignment horizontal="center" vertical="top"/>
    </xf>
  </cellXfs>
  <cellStyles count="106">
    <cellStyle name="Акт" xfId="1"/>
    <cellStyle name="АктМТСН" xfId="2"/>
    <cellStyle name="АктМТСН 2" xfId="3"/>
    <cellStyle name="АктМТСН 2 2" xfId="71"/>
    <cellStyle name="АктМТСН 2 2 2" xfId="83"/>
    <cellStyle name="АктМТСН 2 3" xfId="73"/>
    <cellStyle name="АктМТСН 2 4" xfId="61"/>
    <cellStyle name="АктМТСН 3" xfId="4"/>
    <cellStyle name="АктМТСН 3 2" xfId="55"/>
    <cellStyle name="АктМТСН 4" xfId="5"/>
    <cellStyle name="АктМТСН 4 2" xfId="49"/>
    <cellStyle name="АктМТСН 5" xfId="6"/>
    <cellStyle name="ВедРесурсов" xfId="7"/>
    <cellStyle name="ВедРесурсовАкт" xfId="8"/>
    <cellStyle name="Итоги" xfId="9"/>
    <cellStyle name="ИтогоАктБазЦ" xfId="10"/>
    <cellStyle name="ИтогоАктБИМ" xfId="11"/>
    <cellStyle name="ИтогоАктБИМ 2" xfId="12"/>
    <cellStyle name="ИтогоАктБИМ 2 2" xfId="70"/>
    <cellStyle name="ИтогоАктБИМ 2 2 2" xfId="82"/>
    <cellStyle name="ИтогоАктБИМ 2 3" xfId="74"/>
    <cellStyle name="ИтогоАктБИМ 2 4" xfId="62"/>
    <cellStyle name="ИтогоАктБИМ 3" xfId="13"/>
    <cellStyle name="ИтогоАктБИМ 3 2" xfId="56"/>
    <cellStyle name="ИтогоАктБИМ 4" xfId="14"/>
    <cellStyle name="ИтогоАктБИМ 4 2" xfId="50"/>
    <cellStyle name="ИтогоАктБИМ 5" xfId="15"/>
    <cellStyle name="ИтогоАктРесМет" xfId="16"/>
    <cellStyle name="ИтогоАктРесМет 2" xfId="17"/>
    <cellStyle name="ИтогоАктРесМет 2 2" xfId="69"/>
    <cellStyle name="ИтогоАктРесМет 2 2 2" xfId="81"/>
    <cellStyle name="ИтогоАктРесМет 2 3" xfId="75"/>
    <cellStyle name="ИтогоАктРесМет 2 4" xfId="63"/>
    <cellStyle name="ИтогоАктРесМет 3" xfId="18"/>
    <cellStyle name="ИтогоАктРесМет 3 2" xfId="57"/>
    <cellStyle name="ИтогоАктРесМет 4" xfId="19"/>
    <cellStyle name="ИтогоАктРесМет 4 2" xfId="51"/>
    <cellStyle name="ИтогоАктРесМет 5" xfId="20"/>
    <cellStyle name="ИтогоБазЦ" xfId="21"/>
    <cellStyle name="ИтогоБИМ" xfId="22"/>
    <cellStyle name="ИтогоБИМ 10" xfId="100"/>
    <cellStyle name="ИтогоБИМ 11" xfId="102"/>
    <cellStyle name="ИтогоБИМ 2" xfId="23"/>
    <cellStyle name="ИтогоБИМ 2 2" xfId="72"/>
    <cellStyle name="ИтогоБИМ 2 2 2" xfId="84"/>
    <cellStyle name="ИтогоБИМ 2 3" xfId="76"/>
    <cellStyle name="ИтогоБИМ 2 4" xfId="64"/>
    <cellStyle name="ИтогоБИМ 3" xfId="24"/>
    <cellStyle name="ИтогоБИМ 3 2" xfId="58"/>
    <cellStyle name="ИтогоБИМ 4" xfId="25"/>
    <cellStyle name="ИтогоБИМ 4 2" xfId="52"/>
    <cellStyle name="ИтогоБИМ 5" xfId="26"/>
    <cellStyle name="ИтогоБИМ 5 2" xfId="90"/>
    <cellStyle name="ИтогоБИМ 6" xfId="92"/>
    <cellStyle name="ИтогоБИМ 7" xfId="94"/>
    <cellStyle name="ИтогоБИМ 8" xfId="96"/>
    <cellStyle name="ИтогоБИМ 9" xfId="98"/>
    <cellStyle name="ИтогоРесМет" xfId="27"/>
    <cellStyle name="ИтогоРесМет 10" xfId="101"/>
    <cellStyle name="ИтогоРесМет 11" xfId="103"/>
    <cellStyle name="ИтогоРесМет 2" xfId="28"/>
    <cellStyle name="ИтогоРесМет 2 2" xfId="67"/>
    <cellStyle name="ИтогоРесМет 2 2 2" xfId="79"/>
    <cellStyle name="ИтогоРесМет 2 3" xfId="77"/>
    <cellStyle name="ИтогоРесМет 2 4" xfId="65"/>
    <cellStyle name="ИтогоРесМет 3" xfId="29"/>
    <cellStyle name="ИтогоРесМет 3 2" xfId="59"/>
    <cellStyle name="ИтогоРесМет 4" xfId="30"/>
    <cellStyle name="ИтогоРесМет 4 2" xfId="53"/>
    <cellStyle name="ИтогоРесМет 5" xfId="31"/>
    <cellStyle name="ИтогоРесМет 5 2" xfId="91"/>
    <cellStyle name="ИтогоРесМет 6" xfId="93"/>
    <cellStyle name="ИтогоРесМет 7" xfId="95"/>
    <cellStyle name="ИтогоРесМет 8" xfId="97"/>
    <cellStyle name="ИтогоРесМет 9" xfId="99"/>
    <cellStyle name="ЛокСмета" xfId="32"/>
    <cellStyle name="ЛокСмМТСН" xfId="33"/>
    <cellStyle name="ЛокСмМТСН 2" xfId="34"/>
    <cellStyle name="ЛокСмМТСН 2 2" xfId="68"/>
    <cellStyle name="ЛокСмМТСН 2 2 2" xfId="80"/>
    <cellStyle name="ЛокСмМТСН 2 3" xfId="78"/>
    <cellStyle name="ЛокСмМТСН 2 4" xfId="66"/>
    <cellStyle name="ЛокСмМТСН 3" xfId="35"/>
    <cellStyle name="ЛокСмМТСН 3 2" xfId="60"/>
    <cellStyle name="ЛокСмМТСН 4" xfId="36"/>
    <cellStyle name="ЛокСмМТСН 4 2" xfId="54"/>
    <cellStyle name="ЛокСмМТСН 5" xfId="37"/>
    <cellStyle name="Обычный" xfId="0" builtinId="0"/>
    <cellStyle name="Обычный 14" xfId="88"/>
    <cellStyle name="Обычный 2" xfId="48"/>
    <cellStyle name="Обычный 2 2" xfId="38"/>
    <cellStyle name="Обычный 2 3" xfId="39"/>
    <cellStyle name="Обычный 3" xfId="47"/>
    <cellStyle name="Обычный 4" xfId="86"/>
    <cellStyle name="Обычный 5" xfId="89"/>
    <cellStyle name="Обычный 6" xfId="104"/>
    <cellStyle name="Обычный 7" xfId="105"/>
    <cellStyle name="Параметр" xfId="40"/>
    <cellStyle name="ПеременныеСметы" xfId="41"/>
    <cellStyle name="РесСмета" xfId="42"/>
    <cellStyle name="СводкаСтоимРаб" xfId="43"/>
    <cellStyle name="Титул" xfId="44"/>
    <cellStyle name="Финансовый 2" xfId="85"/>
    <cellStyle name="Финансовый 3" xfId="87"/>
    <cellStyle name="Хвост" xfId="45"/>
    <cellStyle name="Экспертиза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80" zoomScaleNormal="80" zoomScaleSheetLayoutView="90" workbookViewId="0">
      <selection activeCell="A109" sqref="A109:C109"/>
    </sheetView>
  </sheetViews>
  <sheetFormatPr defaultRowHeight="12"/>
  <cols>
    <col min="1" max="1" width="4.85546875" style="3" customWidth="1"/>
    <col min="2" max="2" width="14.7109375" style="9" customWidth="1"/>
    <col min="3" max="3" width="43.85546875" style="3" customWidth="1"/>
    <col min="4" max="4" width="0.140625" style="3" hidden="1" customWidth="1"/>
    <col min="5" max="5" width="12.42578125" style="3" hidden="1" customWidth="1"/>
    <col min="6" max="6" width="12.140625" style="3" hidden="1" customWidth="1"/>
    <col min="7" max="7" width="14.28515625" style="3" hidden="1" customWidth="1"/>
    <col min="8" max="8" width="15.28515625" style="8" hidden="1" customWidth="1"/>
    <col min="9" max="9" width="14.85546875" style="8" hidden="1" customWidth="1"/>
    <col min="10" max="10" width="14.5703125" style="8" hidden="1" customWidth="1"/>
    <col min="11" max="11" width="8.7109375" style="8" hidden="1" customWidth="1"/>
    <col min="12" max="14" width="11.28515625" style="48" customWidth="1"/>
    <col min="15" max="15" width="10.85546875" style="48" customWidth="1"/>
    <col min="16" max="16384" width="9.140625" style="3"/>
  </cols>
  <sheetData>
    <row r="1" spans="1:15" ht="5.25" customHeight="1"/>
    <row r="2" spans="1:15" hidden="1"/>
    <row r="3" spans="1:15" ht="21.75" customHeight="1">
      <c r="N3" s="48" t="s">
        <v>21</v>
      </c>
    </row>
    <row r="4" spans="1:15" ht="0.75" customHeight="1">
      <c r="A4" s="89" t="s">
        <v>123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39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2" customHeight="1">
      <c r="A6" s="90" t="s">
        <v>124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9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3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5.25" hidden="1" customHeight="1">
      <c r="A9" s="1"/>
      <c r="B9" s="10"/>
      <c r="C9" s="2"/>
      <c r="D9" s="1"/>
      <c r="E9" s="11"/>
      <c r="F9" s="12"/>
      <c r="G9" s="12"/>
      <c r="H9" s="12"/>
      <c r="I9" s="12"/>
      <c r="J9" s="3"/>
      <c r="K9" s="3"/>
    </row>
    <row r="10" spans="1:15" ht="12" customHeight="1">
      <c r="A10" s="95" t="s">
        <v>9</v>
      </c>
      <c r="B10" s="96"/>
      <c r="C10" s="97"/>
      <c r="D10" s="93" t="s">
        <v>5</v>
      </c>
      <c r="E10" s="94"/>
      <c r="F10" s="94"/>
      <c r="G10" s="94"/>
      <c r="H10" s="93" t="s">
        <v>7</v>
      </c>
      <c r="I10" s="94"/>
      <c r="J10" s="94"/>
      <c r="K10" s="94"/>
      <c r="L10" s="92" t="s">
        <v>16</v>
      </c>
      <c r="M10" s="92"/>
      <c r="N10" s="92"/>
      <c r="O10" s="92"/>
    </row>
    <row r="11" spans="1:15" ht="42" customHeight="1">
      <c r="A11" s="98"/>
      <c r="B11" s="99"/>
      <c r="C11" s="100"/>
      <c r="D11" s="5" t="s">
        <v>2</v>
      </c>
      <c r="E11" s="6" t="s">
        <v>3</v>
      </c>
      <c r="F11" s="7" t="s">
        <v>15</v>
      </c>
      <c r="G11" s="4" t="s">
        <v>4</v>
      </c>
      <c r="H11" s="5" t="s">
        <v>2</v>
      </c>
      <c r="I11" s="6" t="s">
        <v>3</v>
      </c>
      <c r="J11" s="7" t="s">
        <v>15</v>
      </c>
      <c r="K11" s="4" t="s">
        <v>4</v>
      </c>
      <c r="L11" s="43" t="s">
        <v>2</v>
      </c>
      <c r="M11" s="44" t="s">
        <v>3</v>
      </c>
      <c r="N11" s="45" t="s">
        <v>15</v>
      </c>
      <c r="O11" s="46" t="s">
        <v>4</v>
      </c>
    </row>
    <row r="12" spans="1:15" ht="12.75">
      <c r="A12" s="83">
        <v>1</v>
      </c>
      <c r="B12" s="84"/>
      <c r="C12" s="85"/>
      <c r="D12" s="41">
        <v>4</v>
      </c>
      <c r="E12" s="41">
        <v>5</v>
      </c>
      <c r="F12" s="41">
        <v>6</v>
      </c>
      <c r="G12" s="42">
        <v>7</v>
      </c>
      <c r="H12" s="41">
        <v>8</v>
      </c>
      <c r="I12" s="41">
        <v>9</v>
      </c>
      <c r="J12" s="41">
        <v>10</v>
      </c>
      <c r="K12" s="42">
        <v>11</v>
      </c>
      <c r="L12" s="49">
        <v>2</v>
      </c>
      <c r="M12" s="49">
        <v>3</v>
      </c>
      <c r="N12" s="49">
        <v>4</v>
      </c>
      <c r="O12" s="47">
        <v>5</v>
      </c>
    </row>
    <row r="13" spans="1:15" ht="13.5" customHeight="1">
      <c r="A13" s="86" t="s">
        <v>17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5" ht="12.75">
      <c r="A14" s="71" t="s">
        <v>22</v>
      </c>
      <c r="B14" s="71"/>
      <c r="C14" s="71"/>
      <c r="D14" s="37">
        <v>100840.93</v>
      </c>
      <c r="E14" s="37">
        <v>78053.919999999998</v>
      </c>
      <c r="F14" s="37">
        <v>7525.38</v>
      </c>
      <c r="G14" s="37">
        <v>15261.63</v>
      </c>
      <c r="H14" s="38">
        <v>865373.93</v>
      </c>
      <c r="I14" s="38">
        <v>756040.15</v>
      </c>
      <c r="J14" s="38">
        <v>43822.81</v>
      </c>
      <c r="K14" s="38">
        <v>65510.97</v>
      </c>
      <c r="L14" s="50">
        <v>9.99</v>
      </c>
      <c r="M14" s="50">
        <v>11.5</v>
      </c>
      <c r="N14" s="50">
        <v>4.79</v>
      </c>
      <c r="O14" s="50">
        <v>4.8600000000000003</v>
      </c>
    </row>
    <row r="15" spans="1:15" ht="12.75">
      <c r="A15" s="71" t="s">
        <v>23</v>
      </c>
      <c r="B15" s="71"/>
      <c r="C15" s="71"/>
      <c r="D15" s="37">
        <v>261000.04</v>
      </c>
      <c r="E15" s="37">
        <v>55037.83</v>
      </c>
      <c r="F15" s="37">
        <v>20797.490000000002</v>
      </c>
      <c r="G15" s="37">
        <v>185164.72</v>
      </c>
      <c r="H15" s="38">
        <v>1515448.22</v>
      </c>
      <c r="I15" s="38">
        <v>533055.76</v>
      </c>
      <c r="J15" s="38">
        <v>111211.14</v>
      </c>
      <c r="K15" s="38">
        <v>871181.32</v>
      </c>
      <c r="L15" s="50">
        <v>6.566932341468485</v>
      </c>
      <c r="M15" s="50">
        <v>11.500169610611465</v>
      </c>
      <c r="N15" s="50">
        <v>5.3839350051903851</v>
      </c>
      <c r="O15" s="50">
        <v>5.2342062245982923</v>
      </c>
    </row>
    <row r="16" spans="1:15" ht="12.75">
      <c r="A16" s="71" t="s">
        <v>24</v>
      </c>
      <c r="B16" s="71"/>
      <c r="C16" s="71"/>
      <c r="D16" s="37">
        <v>933505.9</v>
      </c>
      <c r="E16" s="37">
        <v>161582.10999999999</v>
      </c>
      <c r="F16" s="37">
        <v>90289.27</v>
      </c>
      <c r="G16" s="37">
        <v>681634.52</v>
      </c>
      <c r="H16" s="38">
        <v>5302748.95</v>
      </c>
      <c r="I16" s="38">
        <v>1565008.39</v>
      </c>
      <c r="J16" s="38">
        <v>428135.67</v>
      </c>
      <c r="K16" s="38">
        <v>3309604.89</v>
      </c>
      <c r="L16" s="50">
        <v>6.5008427744986985</v>
      </c>
      <c r="M16" s="50">
        <v>11.500240195652957</v>
      </c>
      <c r="N16" s="50">
        <v>5.0925343805701475</v>
      </c>
      <c r="O16" s="50">
        <v>5.5393843875096689</v>
      </c>
    </row>
    <row r="17" spans="1:15" ht="12.75">
      <c r="A17" s="71" t="s">
        <v>25</v>
      </c>
      <c r="B17" s="71"/>
      <c r="C17" s="71"/>
      <c r="D17" s="37">
        <v>126339.75</v>
      </c>
      <c r="E17" s="37">
        <v>36072.54</v>
      </c>
      <c r="F17" s="37">
        <v>14052.62</v>
      </c>
      <c r="G17" s="37">
        <v>76214.59</v>
      </c>
      <c r="H17" s="38">
        <v>766042.06</v>
      </c>
      <c r="I17" s="38">
        <v>349443.36</v>
      </c>
      <c r="J17" s="38">
        <v>76747.44</v>
      </c>
      <c r="K17" s="38">
        <v>339851.26</v>
      </c>
      <c r="L17" s="50">
        <v>6.9262612914779398</v>
      </c>
      <c r="M17" s="50">
        <v>11.50021124101602</v>
      </c>
      <c r="N17" s="50">
        <v>5.753063129864751</v>
      </c>
      <c r="O17" s="50">
        <v>4.9777172585983864</v>
      </c>
    </row>
    <row r="18" spans="1:15" ht="12.75">
      <c r="A18" s="71" t="s">
        <v>26</v>
      </c>
      <c r="B18" s="71"/>
      <c r="C18" s="71"/>
      <c r="D18" s="37">
        <v>151536.56</v>
      </c>
      <c r="E18" s="37">
        <v>30412.12</v>
      </c>
      <c r="F18" s="37">
        <v>7738.07</v>
      </c>
      <c r="G18" s="37">
        <v>113386.37</v>
      </c>
      <c r="H18" s="38">
        <v>811798.39</v>
      </c>
      <c r="I18" s="38">
        <v>294559.69</v>
      </c>
      <c r="J18" s="38">
        <v>41569.69</v>
      </c>
      <c r="K18" s="38">
        <v>475669.01</v>
      </c>
      <c r="L18" s="50">
        <v>5.8567407678913153</v>
      </c>
      <c r="M18" s="50">
        <v>11.500176245523166</v>
      </c>
      <c r="N18" s="50">
        <v>5.456005179586124</v>
      </c>
      <c r="O18" s="50">
        <v>4.3949372903450996</v>
      </c>
    </row>
    <row r="19" spans="1:15" ht="12.75">
      <c r="A19" s="71" t="s">
        <v>27</v>
      </c>
      <c r="B19" s="71"/>
      <c r="C19" s="71"/>
      <c r="D19" s="37">
        <v>526682.18000000005</v>
      </c>
      <c r="E19" s="37">
        <v>139165.82</v>
      </c>
      <c r="F19" s="37">
        <v>4412.3500000000004</v>
      </c>
      <c r="G19" s="37">
        <v>383104.01</v>
      </c>
      <c r="H19" s="38">
        <v>2876930.7</v>
      </c>
      <c r="I19" s="38">
        <v>1348080</v>
      </c>
      <c r="J19" s="38">
        <v>24063.24</v>
      </c>
      <c r="K19" s="38">
        <v>1504787.46</v>
      </c>
      <c r="L19" s="50">
        <v>6.176868053481968</v>
      </c>
      <c r="M19" s="50">
        <v>11.500240360743749</v>
      </c>
      <c r="N19" s="50">
        <v>5.5431232789783218</v>
      </c>
      <c r="O19" s="50">
        <v>4.2543473922549504</v>
      </c>
    </row>
    <row r="20" spans="1:15" ht="12.75">
      <c r="A20" s="71" t="s">
        <v>28</v>
      </c>
      <c r="B20" s="71"/>
      <c r="C20" s="71"/>
      <c r="D20" s="37">
        <v>285414.95</v>
      </c>
      <c r="E20" s="37">
        <v>58620.6</v>
      </c>
      <c r="F20" s="37">
        <v>4801.88</v>
      </c>
      <c r="G20" s="37">
        <v>221992.47</v>
      </c>
      <c r="H20" s="38">
        <v>1551215.19</v>
      </c>
      <c r="I20" s="38">
        <v>567797.64</v>
      </c>
      <c r="J20" s="38">
        <v>25316.86</v>
      </c>
      <c r="K20" s="38">
        <v>958100.69</v>
      </c>
      <c r="L20" s="50">
        <v>5.8845775247582504</v>
      </c>
      <c r="M20" s="50">
        <v>11.500229441527381</v>
      </c>
      <c r="N20" s="50">
        <v>5.6110939881879593</v>
      </c>
      <c r="O20" s="50">
        <v>4.4075920683255605</v>
      </c>
    </row>
    <row r="21" spans="1:15" ht="12.75">
      <c r="A21" s="71" t="s">
        <v>29</v>
      </c>
      <c r="B21" s="71"/>
      <c r="C21" s="71"/>
      <c r="D21" s="37">
        <v>280563.8</v>
      </c>
      <c r="E21" s="37">
        <v>68864.19</v>
      </c>
      <c r="F21" s="37">
        <v>4708</v>
      </c>
      <c r="G21" s="37">
        <v>206991.61</v>
      </c>
      <c r="H21" s="38">
        <v>1432113.39</v>
      </c>
      <c r="I21" s="38">
        <v>667050.9</v>
      </c>
      <c r="J21" s="38">
        <v>25578.92</v>
      </c>
      <c r="K21" s="38">
        <v>739483.57</v>
      </c>
      <c r="L21" s="50">
        <v>6.0361898422950828</v>
      </c>
      <c r="M21" s="50">
        <v>11.500296569871429</v>
      </c>
      <c r="N21" s="50">
        <v>6.3022018990370299</v>
      </c>
      <c r="O21" s="50">
        <v>4.2848818294921873</v>
      </c>
    </row>
    <row r="22" spans="1:15" ht="12.75">
      <c r="A22" s="71" t="s">
        <v>30</v>
      </c>
      <c r="B22" s="71"/>
      <c r="C22" s="71"/>
      <c r="D22" s="37">
        <v>38876.83</v>
      </c>
      <c r="E22" s="37">
        <v>19101.93</v>
      </c>
      <c r="F22" s="37">
        <v>1021.24</v>
      </c>
      <c r="G22" s="37">
        <v>18753.66</v>
      </c>
      <c r="H22" s="38">
        <v>295227.46999999997</v>
      </c>
      <c r="I22" s="38">
        <v>185041.98</v>
      </c>
      <c r="J22" s="38">
        <v>5654.83</v>
      </c>
      <c r="K22" s="38">
        <v>104530.66</v>
      </c>
      <c r="L22" s="50">
        <v>9.8407146364556972</v>
      </c>
      <c r="M22" s="50">
        <v>11.500261491901604</v>
      </c>
      <c r="N22" s="50">
        <v>5.8464905409110495</v>
      </c>
      <c r="O22" s="50">
        <v>8.3678561944708392</v>
      </c>
    </row>
    <row r="23" spans="1:15" ht="12.75">
      <c r="A23" s="71" t="s">
        <v>31</v>
      </c>
      <c r="B23" s="71"/>
      <c r="C23" s="71"/>
      <c r="D23" s="37">
        <v>875116.25</v>
      </c>
      <c r="E23" s="37">
        <v>170126.64</v>
      </c>
      <c r="F23" s="37">
        <v>5036.7299999999996</v>
      </c>
      <c r="G23" s="37">
        <v>699952.88</v>
      </c>
      <c r="H23" s="38">
        <v>4606700.43</v>
      </c>
      <c r="I23" s="38">
        <v>1647692.96</v>
      </c>
      <c r="J23" s="38">
        <v>26377.68</v>
      </c>
      <c r="K23" s="38">
        <v>2932629.79</v>
      </c>
      <c r="L23" s="50">
        <v>6.0319296893412737</v>
      </c>
      <c r="M23" s="50">
        <v>11.500254516282693</v>
      </c>
      <c r="N23" s="50">
        <v>6.1785920627073523</v>
      </c>
      <c r="O23" s="50">
        <v>4.7017738251180567</v>
      </c>
    </row>
    <row r="24" spans="1:15" ht="12.75">
      <c r="A24" s="71" t="s">
        <v>32</v>
      </c>
      <c r="B24" s="71"/>
      <c r="C24" s="71"/>
      <c r="D24" s="37">
        <v>1698810.15</v>
      </c>
      <c r="E24" s="37">
        <v>1099240.25</v>
      </c>
      <c r="F24" s="37">
        <v>12414.99</v>
      </c>
      <c r="G24" s="37">
        <v>587154.91</v>
      </c>
      <c r="H24" s="38">
        <v>13396284.560000001</v>
      </c>
      <c r="I24" s="38">
        <v>10647251.41</v>
      </c>
      <c r="J24" s="38">
        <v>66129.83</v>
      </c>
      <c r="K24" s="38">
        <v>2682903.3199999998</v>
      </c>
      <c r="L24" s="50">
        <v>9.4033673693334219</v>
      </c>
      <c r="M24" s="50">
        <v>11.50007159945244</v>
      </c>
      <c r="N24" s="50">
        <v>5.5284383750030974</v>
      </c>
      <c r="O24" s="50">
        <v>5.2344562988095049</v>
      </c>
    </row>
    <row r="25" spans="1:15" ht="12.75">
      <c r="A25" s="71" t="s">
        <v>33</v>
      </c>
      <c r="B25" s="71"/>
      <c r="C25" s="71"/>
      <c r="D25" s="37">
        <v>262292.47999999998</v>
      </c>
      <c r="E25" s="37">
        <v>111785.79</v>
      </c>
      <c r="F25" s="37">
        <v>3418.51</v>
      </c>
      <c r="G25" s="37">
        <v>147088.18</v>
      </c>
      <c r="H25" s="38">
        <v>1507393.97</v>
      </c>
      <c r="I25" s="38">
        <v>1082692.8</v>
      </c>
      <c r="J25" s="38">
        <v>17907.509999999998</v>
      </c>
      <c r="K25" s="38">
        <v>406793.66</v>
      </c>
      <c r="L25" s="50">
        <v>7.2769015996754387</v>
      </c>
      <c r="M25" s="50">
        <v>11.500066212597417</v>
      </c>
      <c r="N25" s="50">
        <v>5.466870131153728</v>
      </c>
      <c r="O25" s="50">
        <v>4.1510651089971837</v>
      </c>
    </row>
    <row r="26" spans="1:15" s="34" customFormat="1" ht="12.75">
      <c r="A26" s="71" t="s">
        <v>34</v>
      </c>
      <c r="B26" s="71"/>
      <c r="C26" s="71"/>
      <c r="D26" s="37">
        <v>190845.13</v>
      </c>
      <c r="E26" s="37">
        <v>78202.81</v>
      </c>
      <c r="F26" s="37">
        <v>3622.38</v>
      </c>
      <c r="G26" s="37">
        <v>109019.94</v>
      </c>
      <c r="H26" s="38">
        <v>1349529.67</v>
      </c>
      <c r="I26" s="38">
        <v>757377.67</v>
      </c>
      <c r="J26" s="38">
        <v>19675.43</v>
      </c>
      <c r="K26" s="38">
        <v>572476.56999999995</v>
      </c>
      <c r="L26" s="50">
        <v>7.6751845181674909</v>
      </c>
      <c r="M26" s="50">
        <v>11.500445955842251</v>
      </c>
      <c r="N26" s="50">
        <v>5.4767418106327881</v>
      </c>
      <c r="O26" s="50">
        <v>4.8663319121992039</v>
      </c>
    </row>
    <row r="27" spans="1:15" s="34" customFormat="1" ht="12.75">
      <c r="A27" s="71" t="s">
        <v>35</v>
      </c>
      <c r="B27" s="71"/>
      <c r="C27" s="71"/>
      <c r="D27" s="37">
        <v>173051.48</v>
      </c>
      <c r="E27" s="37">
        <v>71370.399999999994</v>
      </c>
      <c r="F27" s="37">
        <v>400.49</v>
      </c>
      <c r="G27" s="37">
        <v>101280.59</v>
      </c>
      <c r="H27" s="38">
        <v>1129505.73</v>
      </c>
      <c r="I27" s="38">
        <v>691180.38</v>
      </c>
      <c r="J27" s="38">
        <v>2372.46</v>
      </c>
      <c r="K27" s="38">
        <v>435952.89</v>
      </c>
      <c r="L27" s="50">
        <v>8.9614971221280513</v>
      </c>
      <c r="M27" s="50">
        <v>11.500177804804235</v>
      </c>
      <c r="N27" s="50">
        <v>6.5200129840944836</v>
      </c>
      <c r="O27" s="50">
        <v>7.1821940413261807</v>
      </c>
    </row>
    <row r="28" spans="1:15" s="34" customFormat="1" ht="12.75">
      <c r="A28" s="71" t="s">
        <v>36</v>
      </c>
      <c r="B28" s="71"/>
      <c r="C28" s="71"/>
      <c r="D28" s="37">
        <v>2114584.67</v>
      </c>
      <c r="E28" s="37">
        <v>495995.36</v>
      </c>
      <c r="F28" s="37">
        <v>23659.58</v>
      </c>
      <c r="G28" s="37">
        <v>1594929.73</v>
      </c>
      <c r="H28" s="38">
        <v>11277367.439999999</v>
      </c>
      <c r="I28" s="38">
        <v>4804192.6500000004</v>
      </c>
      <c r="J28" s="38">
        <v>130368.46</v>
      </c>
      <c r="K28" s="38">
        <v>6342806.3300000001</v>
      </c>
      <c r="L28" s="50">
        <v>6.1007535004079179</v>
      </c>
      <c r="M28" s="50">
        <v>11.500198973635561</v>
      </c>
      <c r="N28" s="50">
        <v>5.7881674146371145</v>
      </c>
      <c r="O28" s="50">
        <v>4.4775977975586194</v>
      </c>
    </row>
    <row r="29" spans="1:15" ht="12.75">
      <c r="A29" s="71" t="s">
        <v>37</v>
      </c>
      <c r="B29" s="71"/>
      <c r="C29" s="71"/>
      <c r="D29" s="39">
        <v>53608030.960000001</v>
      </c>
      <c r="E29" s="39">
        <v>1734540.61</v>
      </c>
      <c r="F29" s="39">
        <v>6371381.5800000001</v>
      </c>
      <c r="G29" s="39">
        <v>45502108.770000003</v>
      </c>
      <c r="H29" s="40">
        <v>151052718.27000001</v>
      </c>
      <c r="I29" s="40">
        <v>16800995.530000001</v>
      </c>
      <c r="J29" s="40">
        <v>32414106.66</v>
      </c>
      <c r="K29" s="40">
        <v>101837616.08</v>
      </c>
      <c r="L29" s="50">
        <v>3.2385061467427971</v>
      </c>
      <c r="M29" s="50">
        <v>11.500310511611486</v>
      </c>
      <c r="N29" s="50">
        <v>5.3858986911332494</v>
      </c>
      <c r="O29" s="50">
        <v>2.6228776052372127</v>
      </c>
    </row>
    <row r="30" spans="1:15" ht="12.75">
      <c r="A30" s="71" t="s">
        <v>38</v>
      </c>
      <c r="B30" s="71"/>
      <c r="C30" s="71"/>
      <c r="D30" s="39">
        <v>288019.34000000003</v>
      </c>
      <c r="E30" s="39">
        <v>27391.75</v>
      </c>
      <c r="F30" s="39">
        <v>59.77</v>
      </c>
      <c r="G30" s="39">
        <v>260567.82</v>
      </c>
      <c r="H30" s="40">
        <v>1196749.96</v>
      </c>
      <c r="I30" s="40">
        <v>265388.40999999997</v>
      </c>
      <c r="J30" s="40">
        <v>341.97</v>
      </c>
      <c r="K30" s="40">
        <v>931019.58</v>
      </c>
      <c r="L30" s="50">
        <v>5.5160695804858824</v>
      </c>
      <c r="M30" s="50">
        <v>11.500355033906194</v>
      </c>
      <c r="N30" s="50">
        <v>6.2591601137694495</v>
      </c>
      <c r="O30" s="50">
        <v>3.856490391282001</v>
      </c>
    </row>
    <row r="31" spans="1:15" ht="12.75">
      <c r="A31" s="71" t="s">
        <v>39</v>
      </c>
      <c r="B31" s="71"/>
      <c r="C31" s="71"/>
      <c r="D31" s="39">
        <v>360728.29</v>
      </c>
      <c r="E31" s="39">
        <v>39449.699999999997</v>
      </c>
      <c r="F31" s="39">
        <v>132556.26</v>
      </c>
      <c r="G31" s="39">
        <v>188722.33</v>
      </c>
      <c r="H31" s="40">
        <v>2070183.79</v>
      </c>
      <c r="I31" s="40">
        <v>382131.57</v>
      </c>
      <c r="J31" s="40">
        <v>699247.85</v>
      </c>
      <c r="K31" s="40">
        <v>988804.37</v>
      </c>
      <c r="L31" s="50">
        <v>6.3842061499986915</v>
      </c>
      <c r="M31" s="50">
        <v>11.500204310805913</v>
      </c>
      <c r="N31" s="50">
        <v>5.8211652923822683</v>
      </c>
      <c r="O31" s="50">
        <v>5.7155129049014022</v>
      </c>
    </row>
    <row r="32" spans="1:15" ht="12.75">
      <c r="A32" s="71" t="s">
        <v>40</v>
      </c>
      <c r="B32" s="71"/>
      <c r="C32" s="71"/>
      <c r="D32" s="37">
        <v>104772.19</v>
      </c>
      <c r="E32" s="37">
        <v>34208.129999999997</v>
      </c>
      <c r="F32" s="37">
        <v>6655.38</v>
      </c>
      <c r="G32" s="37">
        <v>63908.68</v>
      </c>
      <c r="H32" s="38">
        <v>757719.62</v>
      </c>
      <c r="I32" s="38">
        <v>331340.55</v>
      </c>
      <c r="J32" s="38">
        <v>27023.42</v>
      </c>
      <c r="K32" s="38">
        <v>399355.65</v>
      </c>
      <c r="L32" s="50">
        <v>8.264296661165524</v>
      </c>
      <c r="M32" s="50">
        <v>11.500157418718885</v>
      </c>
      <c r="N32" s="50">
        <v>4.6783203964311575</v>
      </c>
      <c r="O32" s="50">
        <v>6.9056907449817464</v>
      </c>
    </row>
    <row r="33" spans="1:15" ht="12.75">
      <c r="A33" s="80" t="s">
        <v>18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1:15" ht="12.75">
      <c r="A34" s="82" t="s">
        <v>41</v>
      </c>
      <c r="B34" s="82"/>
      <c r="C34" s="82"/>
      <c r="D34" s="55"/>
      <c r="E34" s="55"/>
      <c r="F34" s="55"/>
      <c r="G34" s="55"/>
      <c r="H34" s="54"/>
      <c r="I34" s="54"/>
      <c r="J34" s="54"/>
      <c r="K34" s="54"/>
      <c r="L34" s="64">
        <v>6.0785239555247799</v>
      </c>
      <c r="M34" s="64">
        <v>11.500335971615931</v>
      </c>
      <c r="N34" s="64">
        <v>6.2868995704373054</v>
      </c>
      <c r="O34" s="64">
        <v>4.4804820233760534</v>
      </c>
    </row>
    <row r="35" spans="1:15" ht="12.75">
      <c r="A35" s="82" t="s">
        <v>42</v>
      </c>
      <c r="B35" s="82"/>
      <c r="C35" s="82"/>
      <c r="D35" s="53"/>
      <c r="E35" s="53"/>
      <c r="F35" s="53"/>
      <c r="G35" s="53"/>
      <c r="H35" s="51"/>
      <c r="I35" s="51"/>
      <c r="J35" s="51"/>
      <c r="K35" s="51"/>
      <c r="L35" s="64">
        <v>4.801108780109546</v>
      </c>
      <c r="M35" s="64">
        <v>11.499112241071082</v>
      </c>
      <c r="N35" s="64">
        <v>4.6473207719280474</v>
      </c>
      <c r="O35" s="64">
        <v>4.6635031809389771</v>
      </c>
    </row>
    <row r="36" spans="1:15" ht="12.75">
      <c r="A36" s="82" t="s">
        <v>43</v>
      </c>
      <c r="B36" s="82"/>
      <c r="C36" s="82"/>
      <c r="D36" s="53"/>
      <c r="E36" s="53"/>
      <c r="F36" s="53"/>
      <c r="G36" s="53"/>
      <c r="H36" s="51"/>
      <c r="I36" s="51"/>
      <c r="J36" s="51"/>
      <c r="K36" s="51"/>
      <c r="L36" s="64">
        <v>5.7589360034037371</v>
      </c>
      <c r="M36" s="64">
        <v>11.500276561351823</v>
      </c>
      <c r="N36" s="64">
        <v>5.3098923535368057</v>
      </c>
      <c r="O36" s="64">
        <v>5.5318596798469546</v>
      </c>
    </row>
    <row r="37" spans="1:15" ht="12.75">
      <c r="A37" s="82" t="s">
        <v>44</v>
      </c>
      <c r="B37" s="82"/>
      <c r="C37" s="82"/>
      <c r="D37" s="53"/>
      <c r="E37" s="53"/>
      <c r="F37" s="53"/>
      <c r="G37" s="53"/>
      <c r="H37" s="51"/>
      <c r="I37" s="51"/>
      <c r="J37" s="51"/>
      <c r="K37" s="51"/>
      <c r="L37" s="64">
        <v>6.2341992005819309</v>
      </c>
      <c r="M37" s="64">
        <v>11.500329542895155</v>
      </c>
      <c r="N37" s="64">
        <v>5.7129535988832192</v>
      </c>
      <c r="O37" s="64">
        <v>7.7481211088297135</v>
      </c>
    </row>
    <row r="38" spans="1:15" ht="25.5" customHeight="1">
      <c r="A38" s="65" t="s">
        <v>45</v>
      </c>
      <c r="B38" s="72"/>
      <c r="C38" s="73"/>
      <c r="D38" s="53"/>
      <c r="E38" s="53"/>
      <c r="F38" s="53"/>
      <c r="G38" s="53"/>
      <c r="H38" s="51"/>
      <c r="I38" s="51"/>
      <c r="J38" s="51"/>
      <c r="K38" s="51"/>
      <c r="L38" s="64">
        <v>5.9113579982828739</v>
      </c>
      <c r="M38" s="64">
        <v>11.500222278987462</v>
      </c>
      <c r="N38" s="64">
        <v>5.6231273013298688</v>
      </c>
      <c r="O38" s="64">
        <v>5.8614139901472671</v>
      </c>
    </row>
    <row r="39" spans="1:15" ht="26.25" customHeight="1">
      <c r="A39" s="65" t="s">
        <v>46</v>
      </c>
      <c r="B39" s="72"/>
      <c r="C39" s="73"/>
      <c r="D39" s="53"/>
      <c r="E39" s="53"/>
      <c r="F39" s="53"/>
      <c r="G39" s="53"/>
      <c r="H39" s="51"/>
      <c r="I39" s="51"/>
      <c r="J39" s="51"/>
      <c r="K39" s="51"/>
      <c r="L39" s="64">
        <v>5.8062071303071621</v>
      </c>
      <c r="M39" s="64">
        <v>11.50022482225655</v>
      </c>
      <c r="N39" s="64">
        <v>5.9149217293947611</v>
      </c>
      <c r="O39" s="64">
        <v>5.269810627542256</v>
      </c>
    </row>
    <row r="40" spans="1:15" ht="27.75" customHeight="1">
      <c r="A40" s="65" t="s">
        <v>47</v>
      </c>
      <c r="B40" s="72"/>
      <c r="C40" s="73"/>
      <c r="D40" s="53"/>
      <c r="E40" s="53"/>
      <c r="F40" s="53"/>
      <c r="G40" s="53"/>
      <c r="H40" s="51"/>
      <c r="I40" s="51"/>
      <c r="J40" s="51"/>
      <c r="K40" s="51"/>
      <c r="L40" s="64">
        <v>6.574464350357494</v>
      </c>
      <c r="M40" s="64">
        <v>11.500167475982094</v>
      </c>
      <c r="N40" s="64">
        <v>5.6754117362111005</v>
      </c>
      <c r="O40" s="64">
        <v>5.4762594577225743</v>
      </c>
    </row>
    <row r="41" spans="1:15" ht="12.75">
      <c r="A41" s="77" t="s">
        <v>48</v>
      </c>
      <c r="B41" s="77"/>
      <c r="C41" s="77"/>
      <c r="D41" s="53"/>
      <c r="E41" s="53"/>
      <c r="F41" s="53"/>
      <c r="G41" s="53"/>
      <c r="H41" s="51"/>
      <c r="I41" s="51"/>
      <c r="J41" s="51"/>
      <c r="K41" s="51"/>
      <c r="L41" s="64">
        <v>5.8197214592998243</v>
      </c>
      <c r="M41" s="64">
        <v>11.500263122257053</v>
      </c>
      <c r="N41" s="64">
        <v>6.1465772773654503</v>
      </c>
      <c r="O41" s="64">
        <v>5.3345671398508623</v>
      </c>
    </row>
    <row r="42" spans="1:15" ht="12.75">
      <c r="A42" s="77" t="s">
        <v>49</v>
      </c>
      <c r="B42" s="77"/>
      <c r="C42" s="77"/>
      <c r="D42" s="53"/>
      <c r="E42" s="53"/>
      <c r="F42" s="53"/>
      <c r="G42" s="53"/>
      <c r="H42" s="51"/>
      <c r="I42" s="51"/>
      <c r="J42" s="51"/>
      <c r="K42" s="51"/>
      <c r="L42" s="64">
        <v>7.1846532157748504</v>
      </c>
      <c r="M42" s="64">
        <v>11.500227333041849</v>
      </c>
      <c r="N42" s="64">
        <v>5.9403672007987502</v>
      </c>
      <c r="O42" s="64">
        <v>5.0366441242191273</v>
      </c>
    </row>
    <row r="43" spans="1:15" ht="12.75">
      <c r="A43" s="77" t="s">
        <v>50</v>
      </c>
      <c r="B43" s="77"/>
      <c r="C43" s="77"/>
      <c r="D43" s="53"/>
      <c r="E43" s="53"/>
      <c r="F43" s="53"/>
      <c r="G43" s="53"/>
      <c r="H43" s="51"/>
      <c r="I43" s="51"/>
      <c r="J43" s="51"/>
      <c r="K43" s="51"/>
      <c r="L43" s="64">
        <v>4.6603687862093954</v>
      </c>
      <c r="M43" s="64">
        <v>11.500115010146217</v>
      </c>
      <c r="N43" s="64">
        <v>5.8572334941051665</v>
      </c>
      <c r="O43" s="64">
        <v>4.1611144498950958</v>
      </c>
    </row>
    <row r="44" spans="1:15" ht="12.75">
      <c r="A44" s="77" t="s">
        <v>51</v>
      </c>
      <c r="B44" s="77"/>
      <c r="C44" s="77"/>
      <c r="D44" s="53"/>
      <c r="E44" s="53"/>
      <c r="F44" s="53"/>
      <c r="G44" s="53"/>
      <c r="H44" s="51"/>
      <c r="I44" s="51"/>
      <c r="J44" s="51"/>
      <c r="K44" s="51"/>
      <c r="L44" s="64">
        <v>4.6415338590707815</v>
      </c>
      <c r="M44" s="64">
        <v>11.500340203374325</v>
      </c>
      <c r="N44" s="64">
        <v>6.1795161601603086</v>
      </c>
      <c r="O44" s="64">
        <v>4.1867567157420966</v>
      </c>
    </row>
    <row r="45" spans="1:15" ht="12.75">
      <c r="A45" s="77" t="s">
        <v>52</v>
      </c>
      <c r="B45" s="77"/>
      <c r="C45" s="77"/>
      <c r="D45" s="53"/>
      <c r="E45" s="53"/>
      <c r="F45" s="53"/>
      <c r="G45" s="53"/>
      <c r="H45" s="51"/>
      <c r="I45" s="51"/>
      <c r="J45" s="51"/>
      <c r="K45" s="51"/>
      <c r="L45" s="64">
        <v>4.8535182191714368</v>
      </c>
      <c r="M45" s="64">
        <v>11.500139511286696</v>
      </c>
      <c r="N45" s="64">
        <v>5.8298090037008912</v>
      </c>
      <c r="O45" s="64">
        <v>4.5153106613521352</v>
      </c>
    </row>
    <row r="46" spans="1:15" ht="27.75" customHeight="1">
      <c r="A46" s="65" t="s">
        <v>53</v>
      </c>
      <c r="B46" s="72"/>
      <c r="C46" s="73"/>
      <c r="D46" s="53"/>
      <c r="E46" s="53"/>
      <c r="F46" s="53"/>
      <c r="G46" s="53"/>
      <c r="H46" s="51"/>
      <c r="I46" s="51"/>
      <c r="J46" s="51"/>
      <c r="K46" s="51"/>
      <c r="L46" s="64">
        <v>5.1972369556591493</v>
      </c>
      <c r="M46" s="64">
        <v>11.500159706781163</v>
      </c>
      <c r="N46" s="64">
        <v>6.3280926276990979</v>
      </c>
      <c r="O46" s="64">
        <v>4.5551416532953564</v>
      </c>
    </row>
    <row r="47" spans="1:15" ht="12.75">
      <c r="A47" s="77" t="s">
        <v>54</v>
      </c>
      <c r="B47" s="77"/>
      <c r="C47" s="77"/>
      <c r="D47" s="53"/>
      <c r="E47" s="53"/>
      <c r="F47" s="53"/>
      <c r="G47" s="53"/>
      <c r="H47" s="51"/>
      <c r="I47" s="51"/>
      <c r="J47" s="51"/>
      <c r="K47" s="51"/>
      <c r="L47" s="64">
        <v>5.7800304220867789</v>
      </c>
      <c r="M47" s="64">
        <v>11.500055924145462</v>
      </c>
      <c r="N47" s="64">
        <v>5.7076748563074675</v>
      </c>
      <c r="O47" s="64">
        <v>5.2547370831708289</v>
      </c>
    </row>
    <row r="48" spans="1:15" ht="12.75">
      <c r="A48" s="77" t="s">
        <v>55</v>
      </c>
      <c r="B48" s="77"/>
      <c r="C48" s="77"/>
      <c r="D48" s="53"/>
      <c r="E48" s="53"/>
      <c r="F48" s="53"/>
      <c r="G48" s="53"/>
      <c r="H48" s="51"/>
      <c r="I48" s="51"/>
      <c r="J48" s="51"/>
      <c r="K48" s="51"/>
      <c r="L48" s="64">
        <v>4.9532397302375468</v>
      </c>
      <c r="M48" s="64">
        <v>11.500189278311254</v>
      </c>
      <c r="N48" s="64">
        <v>7.2763413436629927</v>
      </c>
      <c r="O48" s="64">
        <v>2.7068229821465479</v>
      </c>
    </row>
    <row r="49" spans="1:15" ht="12.75">
      <c r="A49" s="77" t="s">
        <v>56</v>
      </c>
      <c r="B49" s="77"/>
      <c r="C49" s="77"/>
      <c r="D49" s="53"/>
      <c r="E49" s="53"/>
      <c r="F49" s="53"/>
      <c r="G49" s="53"/>
      <c r="H49" s="51"/>
      <c r="I49" s="51"/>
      <c r="J49" s="51"/>
      <c r="K49" s="51"/>
      <c r="L49" s="64">
        <v>5.6891169477949468</v>
      </c>
      <c r="M49" s="64">
        <v>11.500269548878665</v>
      </c>
      <c r="N49" s="64">
        <v>5.6985374858260034</v>
      </c>
      <c r="O49" s="64">
        <v>5.3024635668544677</v>
      </c>
    </row>
    <row r="50" spans="1:15" ht="12.75">
      <c r="A50" s="77" t="s">
        <v>57</v>
      </c>
      <c r="B50" s="77"/>
      <c r="C50" s="77"/>
      <c r="D50" s="53"/>
      <c r="E50" s="53"/>
      <c r="F50" s="53"/>
      <c r="G50" s="53"/>
      <c r="H50" s="51"/>
      <c r="I50" s="51"/>
      <c r="J50" s="51"/>
      <c r="K50" s="51"/>
      <c r="L50" s="64">
        <v>3.4542736016138611</v>
      </c>
      <c r="M50" s="64">
        <v>11.500212169172134</v>
      </c>
      <c r="N50" s="64">
        <v>5.785289969388927</v>
      </c>
      <c r="O50" s="64">
        <v>3.2481573867759632</v>
      </c>
    </row>
    <row r="51" spans="1:15" ht="12.75">
      <c r="A51" s="77" t="s">
        <v>58</v>
      </c>
      <c r="B51" s="77"/>
      <c r="C51" s="77"/>
      <c r="D51" s="53"/>
      <c r="E51" s="53"/>
      <c r="F51" s="53"/>
      <c r="G51" s="53"/>
      <c r="H51" s="51"/>
      <c r="I51" s="51"/>
      <c r="J51" s="51"/>
      <c r="K51" s="51"/>
      <c r="L51" s="64">
        <v>3.9393527818901464</v>
      </c>
      <c r="M51" s="64">
        <v>11.500071232796682</v>
      </c>
      <c r="N51" s="64">
        <v>5.6898784270272218</v>
      </c>
      <c r="O51" s="64">
        <v>3.7953964684321169</v>
      </c>
    </row>
    <row r="52" spans="1:15" ht="12.75">
      <c r="A52" s="77" t="s">
        <v>59</v>
      </c>
      <c r="B52" s="77"/>
      <c r="C52" s="77"/>
      <c r="D52" s="53"/>
      <c r="E52" s="53"/>
      <c r="F52" s="53"/>
      <c r="G52" s="53"/>
      <c r="H52" s="51"/>
      <c r="I52" s="51"/>
      <c r="J52" s="51"/>
      <c r="K52" s="51"/>
      <c r="L52" s="64">
        <v>5.8039769554697322</v>
      </c>
      <c r="M52" s="64">
        <v>11.500259013504998</v>
      </c>
      <c r="N52" s="64">
        <v>5.5643022090299432</v>
      </c>
      <c r="O52" s="64">
        <v>5.2441614233029474</v>
      </c>
    </row>
    <row r="53" spans="1:15" ht="12.75">
      <c r="A53" s="77" t="s">
        <v>60</v>
      </c>
      <c r="B53" s="77"/>
      <c r="C53" s="77"/>
      <c r="D53" s="53"/>
      <c r="E53" s="53"/>
      <c r="F53" s="53"/>
      <c r="G53" s="53"/>
      <c r="H53" s="51"/>
      <c r="I53" s="51"/>
      <c r="J53" s="51"/>
      <c r="K53" s="51"/>
      <c r="L53" s="64">
        <v>8.8352509542839304</v>
      </c>
      <c r="M53" s="64">
        <v>11.500434917598012</v>
      </c>
      <c r="N53" s="64">
        <v>5.9223314712838642</v>
      </c>
      <c r="O53" s="64">
        <v>6.1360037767273061</v>
      </c>
    </row>
    <row r="54" spans="1:15" ht="12.75">
      <c r="A54" s="77" t="s">
        <v>61</v>
      </c>
      <c r="B54" s="77"/>
      <c r="C54" s="77"/>
      <c r="D54" s="53"/>
      <c r="E54" s="53"/>
      <c r="F54" s="53"/>
      <c r="G54" s="53"/>
      <c r="H54" s="51"/>
      <c r="I54" s="51"/>
      <c r="J54" s="51"/>
      <c r="K54" s="51"/>
      <c r="L54" s="64">
        <v>6.3864126120994822</v>
      </c>
      <c r="M54" s="64">
        <v>11.500128002682203</v>
      </c>
      <c r="N54" s="64">
        <v>6.0231157181583441</v>
      </c>
      <c r="O54" s="64">
        <v>5.1766019821160567</v>
      </c>
    </row>
    <row r="55" spans="1:15" ht="12.75">
      <c r="A55" s="77" t="s">
        <v>62</v>
      </c>
      <c r="B55" s="77"/>
      <c r="C55" s="77"/>
      <c r="D55" s="53"/>
      <c r="E55" s="53"/>
      <c r="F55" s="53"/>
      <c r="G55" s="53"/>
      <c r="H55" s="51"/>
      <c r="I55" s="51"/>
      <c r="J55" s="51"/>
      <c r="K55" s="51"/>
      <c r="L55" s="63">
        <v>5.5290503252795791</v>
      </c>
      <c r="M55" s="63">
        <v>11.500315731591524</v>
      </c>
      <c r="N55" s="63">
        <v>5.5867961306135223</v>
      </c>
      <c r="O55" s="63">
        <v>5.4128761601201134</v>
      </c>
    </row>
    <row r="56" spans="1:15" ht="12.75">
      <c r="A56" s="77" t="s">
        <v>63</v>
      </c>
      <c r="B56" s="77"/>
      <c r="C56" s="77"/>
      <c r="D56" s="53"/>
      <c r="E56" s="53"/>
      <c r="F56" s="53"/>
      <c r="G56" s="53"/>
      <c r="H56" s="51"/>
      <c r="I56" s="51"/>
      <c r="J56" s="51"/>
      <c r="K56" s="51"/>
      <c r="L56" s="63">
        <v>4.7682341964016191</v>
      </c>
      <c r="M56" s="63">
        <v>11.500161618505059</v>
      </c>
      <c r="N56" s="63">
        <v>5.8336918082962974</v>
      </c>
      <c r="O56" s="63">
        <v>4.3541350525795313</v>
      </c>
    </row>
    <row r="57" spans="1:15" ht="12.75">
      <c r="A57" s="77" t="s">
        <v>64</v>
      </c>
      <c r="B57" s="77"/>
      <c r="C57" s="77"/>
      <c r="D57" s="53"/>
      <c r="E57" s="53"/>
      <c r="F57" s="53"/>
      <c r="G57" s="53"/>
      <c r="H57" s="51"/>
      <c r="I57" s="51"/>
      <c r="J57" s="51"/>
      <c r="K57" s="51"/>
      <c r="L57" s="63">
        <v>5.2676341002733409</v>
      </c>
      <c r="M57" s="63">
        <v>11.500274937332088</v>
      </c>
      <c r="N57" s="63">
        <v>5.8050743346982463</v>
      </c>
      <c r="O57" s="63">
        <v>5.1526858363519707</v>
      </c>
    </row>
    <row r="58" spans="1:15" ht="12.75">
      <c r="A58" s="77" t="s">
        <v>65</v>
      </c>
      <c r="B58" s="77"/>
      <c r="C58" s="77"/>
      <c r="D58" s="61"/>
      <c r="E58" s="61"/>
      <c r="F58" s="61"/>
      <c r="G58" s="61"/>
      <c r="H58" s="61"/>
      <c r="I58" s="61"/>
      <c r="J58" s="61"/>
      <c r="K58" s="61"/>
      <c r="L58" s="63">
        <v>3.3816128515963477</v>
      </c>
      <c r="M58" s="63">
        <v>11.500318945880895</v>
      </c>
      <c r="N58" s="63">
        <v>3.7913322786148465</v>
      </c>
      <c r="O58" s="63">
        <v>2.9310114897959032</v>
      </c>
    </row>
    <row r="59" spans="1:15" ht="12.75">
      <c r="A59" s="77" t="s">
        <v>66</v>
      </c>
      <c r="B59" s="77"/>
      <c r="C59" s="77"/>
      <c r="D59" s="61"/>
      <c r="E59" s="61"/>
      <c r="F59" s="61"/>
      <c r="G59" s="61"/>
      <c r="H59" s="61"/>
      <c r="I59" s="61"/>
      <c r="J59" s="61"/>
      <c r="K59" s="61"/>
      <c r="L59" s="63">
        <v>5.689605290938001</v>
      </c>
      <c r="M59" s="63">
        <v>11.500119234142209</v>
      </c>
      <c r="N59" s="63">
        <v>5.9486371963134879</v>
      </c>
      <c r="O59" s="63">
        <v>5.4305245160086901</v>
      </c>
    </row>
    <row r="60" spans="1:15" ht="12.75">
      <c r="A60" s="77" t="s">
        <v>67</v>
      </c>
      <c r="B60" s="77"/>
      <c r="C60" s="77"/>
      <c r="D60" s="61"/>
      <c r="E60" s="61"/>
      <c r="F60" s="61"/>
      <c r="G60" s="61"/>
      <c r="H60" s="61"/>
      <c r="I60" s="61"/>
      <c r="J60" s="61"/>
      <c r="K60" s="61"/>
      <c r="L60" s="63">
        <v>4.8004431225513065</v>
      </c>
      <c r="M60" s="63">
        <v>11.500223094019232</v>
      </c>
      <c r="N60" s="63">
        <v>5.7316204554691348</v>
      </c>
      <c r="O60" s="63">
        <v>3.8780378004694431</v>
      </c>
    </row>
    <row r="61" spans="1:15" ht="12.75">
      <c r="A61" s="77" t="s">
        <v>68</v>
      </c>
      <c r="B61" s="77"/>
      <c r="C61" s="77"/>
      <c r="D61" s="60">
        <v>2531078.2200000002</v>
      </c>
      <c r="E61" s="60">
        <v>33853.949999999997</v>
      </c>
      <c r="F61" s="60">
        <v>187836.74</v>
      </c>
      <c r="G61" s="60">
        <v>2309387.5299999998</v>
      </c>
      <c r="H61" s="59">
        <v>12500513.41</v>
      </c>
      <c r="I61" s="59">
        <v>337769.64</v>
      </c>
      <c r="J61" s="59">
        <v>991597.39</v>
      </c>
      <c r="K61" s="52">
        <v>11171146.380000001</v>
      </c>
      <c r="L61" s="63">
        <v>6.1715697425724727</v>
      </c>
      <c r="M61" s="63">
        <v>11.500117440851712</v>
      </c>
      <c r="N61" s="63">
        <v>5.8945461547017217</v>
      </c>
      <c r="O61" s="63">
        <v>6.116237510001084</v>
      </c>
    </row>
    <row r="62" spans="1:15" ht="12.75">
      <c r="A62" s="77" t="s">
        <v>69</v>
      </c>
      <c r="B62" s="77"/>
      <c r="C62" s="77"/>
      <c r="D62" s="60">
        <v>43494838.829999998</v>
      </c>
      <c r="E62" s="60">
        <v>919238.21</v>
      </c>
      <c r="F62" s="60">
        <v>1171035.4099999999</v>
      </c>
      <c r="G62" s="60">
        <v>41404565.210000001</v>
      </c>
      <c r="H62" s="59">
        <v>242088422.18000001</v>
      </c>
      <c r="I62" s="59">
        <v>9170152.0500000007</v>
      </c>
      <c r="J62" s="59">
        <v>6058592.6799999997</v>
      </c>
      <c r="K62" s="52">
        <v>226859677.44999999</v>
      </c>
      <c r="L62" s="63">
        <v>5.9851035959516912</v>
      </c>
      <c r="M62" s="63">
        <v>11.500122182692994</v>
      </c>
      <c r="N62" s="63">
        <v>6.0640728191131306</v>
      </c>
      <c r="O62" s="63">
        <v>5.865850364128848</v>
      </c>
    </row>
    <row r="63" spans="1:15" ht="12.75">
      <c r="A63" s="77" t="s">
        <v>70</v>
      </c>
      <c r="B63" s="77"/>
      <c r="C63" s="77"/>
      <c r="D63" s="60">
        <v>17143639.129999999</v>
      </c>
      <c r="E63" s="60">
        <v>641383.31000000006</v>
      </c>
      <c r="F63" s="60">
        <v>3422910.55</v>
      </c>
      <c r="G63" s="60">
        <v>13079345.27</v>
      </c>
      <c r="H63" s="59">
        <v>87317086.549999997</v>
      </c>
      <c r="I63" s="59">
        <v>6398977.1299999999</v>
      </c>
      <c r="J63" s="59">
        <v>17151128.309999999</v>
      </c>
      <c r="K63" s="52">
        <v>63766981.109999999</v>
      </c>
      <c r="L63" s="63">
        <v>6.0966478410807818</v>
      </c>
      <c r="M63" s="63">
        <v>11.50013082403977</v>
      </c>
      <c r="N63" s="63">
        <v>5.4629650329507982</v>
      </c>
      <c r="O63" s="63">
        <v>6.004511357176014</v>
      </c>
    </row>
    <row r="64" spans="1:15" ht="12.75">
      <c r="A64" s="77" t="s">
        <v>71</v>
      </c>
      <c r="B64" s="77"/>
      <c r="C64" s="77"/>
      <c r="D64" s="60">
        <v>373106.92</v>
      </c>
      <c r="E64" s="60">
        <v>44326.71</v>
      </c>
      <c r="F64" s="60">
        <v>52964.37</v>
      </c>
      <c r="G64" s="60">
        <v>275815.84000000003</v>
      </c>
      <c r="H64" s="59">
        <v>2077079.95</v>
      </c>
      <c r="I64" s="59">
        <v>442312.97</v>
      </c>
      <c r="J64" s="59">
        <v>260084.53</v>
      </c>
      <c r="K64" s="52">
        <v>1374682.45</v>
      </c>
      <c r="L64" s="63">
        <v>6.3744623871073101</v>
      </c>
      <c r="M64" s="63">
        <v>11.50011494198419</v>
      </c>
      <c r="N64" s="63">
        <v>5.5426100603103547</v>
      </c>
      <c r="O64" s="63">
        <v>5.7221762935773546</v>
      </c>
    </row>
    <row r="65" spans="1:15" ht="12.75">
      <c r="A65" s="77" t="s">
        <v>72</v>
      </c>
      <c r="B65" s="77"/>
      <c r="C65" s="77"/>
      <c r="D65" s="60">
        <v>170237431.46000001</v>
      </c>
      <c r="E65" s="60">
        <v>14320601.85</v>
      </c>
      <c r="F65" s="60">
        <v>33810025.759999998</v>
      </c>
      <c r="G65" s="60">
        <v>122106803.84999999</v>
      </c>
      <c r="H65" s="59">
        <v>960331092.5</v>
      </c>
      <c r="I65" s="59">
        <v>142892218.93000001</v>
      </c>
      <c r="J65" s="59">
        <v>168170206.66</v>
      </c>
      <c r="K65" s="52">
        <v>649268666.90999997</v>
      </c>
      <c r="L65" s="63">
        <v>5.9541854351979602</v>
      </c>
      <c r="M65" s="63">
        <v>11.500236840255425</v>
      </c>
      <c r="N65" s="63">
        <v>5.0591270813010079</v>
      </c>
      <c r="O65" s="63">
        <v>5.5066094192370176</v>
      </c>
    </row>
    <row r="66" spans="1:15" ht="25.5" customHeight="1">
      <c r="A66" s="65" t="s">
        <v>73</v>
      </c>
      <c r="B66" s="72"/>
      <c r="C66" s="73"/>
      <c r="D66" s="60">
        <v>71540.429999999993</v>
      </c>
      <c r="E66" s="60">
        <v>11495.98</v>
      </c>
      <c r="F66" s="60">
        <v>53948.56</v>
      </c>
      <c r="G66" s="60">
        <v>6095.89</v>
      </c>
      <c r="H66" s="59">
        <v>440588.66</v>
      </c>
      <c r="I66" s="59">
        <v>114666.52</v>
      </c>
      <c r="J66" s="59">
        <v>290326.81</v>
      </c>
      <c r="K66" s="52">
        <v>35595.33</v>
      </c>
      <c r="L66" s="63">
        <v>7.2045966217868616</v>
      </c>
      <c r="M66" s="63">
        <v>11.500456681379056</v>
      </c>
      <c r="N66" s="63">
        <v>6.3200163236613109</v>
      </c>
      <c r="O66" s="63">
        <v>6.9225150060122473</v>
      </c>
    </row>
    <row r="67" spans="1:15" ht="27.75" customHeight="1">
      <c r="A67" s="65" t="s">
        <v>74</v>
      </c>
      <c r="B67" s="72"/>
      <c r="C67" s="73"/>
      <c r="D67" s="60"/>
      <c r="E67" s="60"/>
      <c r="F67" s="60"/>
      <c r="G67" s="60"/>
      <c r="H67" s="59"/>
      <c r="I67" s="59"/>
      <c r="J67" s="59"/>
      <c r="K67" s="52"/>
      <c r="L67" s="63">
        <v>5.6068535302693459</v>
      </c>
      <c r="M67" s="63">
        <v>11.500242983633367</v>
      </c>
      <c r="N67" s="63">
        <v>6.1082108867686031</v>
      </c>
      <c r="O67" s="63">
        <v>5.2645868757630216</v>
      </c>
    </row>
    <row r="68" spans="1:15" ht="26.25" customHeight="1">
      <c r="A68" s="74" t="s">
        <v>75</v>
      </c>
      <c r="B68" s="78"/>
      <c r="C68" s="79"/>
      <c r="D68" s="60"/>
      <c r="E68" s="60"/>
      <c r="F68" s="60"/>
      <c r="G68" s="60"/>
      <c r="H68" s="59"/>
      <c r="I68" s="59"/>
      <c r="J68" s="59"/>
      <c r="K68" s="52"/>
      <c r="L68" s="63">
        <v>5.8755871755193523</v>
      </c>
      <c r="M68" s="63">
        <v>11.500292441792281</v>
      </c>
      <c r="N68" s="63">
        <v>6.3097605482476924</v>
      </c>
      <c r="O68" s="63">
        <v>5.2838903554054335</v>
      </c>
    </row>
    <row r="69" spans="1:15" ht="27" customHeight="1">
      <c r="A69" s="65" t="s">
        <v>76</v>
      </c>
      <c r="B69" s="72"/>
      <c r="C69" s="73"/>
      <c r="D69" s="60"/>
      <c r="E69" s="60"/>
      <c r="F69" s="60"/>
      <c r="G69" s="60"/>
      <c r="H69" s="59"/>
      <c r="I69" s="59"/>
      <c r="J69" s="59"/>
      <c r="K69" s="52"/>
      <c r="L69" s="63">
        <v>6.8384726131722795</v>
      </c>
      <c r="M69" s="63">
        <v>11.500185793471022</v>
      </c>
      <c r="N69" s="63">
        <v>6.235120466398083</v>
      </c>
      <c r="O69" s="63">
        <v>5.9741821389049541</v>
      </c>
    </row>
    <row r="70" spans="1:15" ht="26.25" customHeight="1">
      <c r="A70" s="65" t="s">
        <v>77</v>
      </c>
      <c r="B70" s="66"/>
      <c r="C70" s="67"/>
      <c r="D70" s="60"/>
      <c r="E70" s="60"/>
      <c r="F70" s="60"/>
      <c r="G70" s="60"/>
      <c r="H70" s="59"/>
      <c r="I70" s="59"/>
      <c r="J70" s="59"/>
      <c r="K70" s="52"/>
      <c r="L70" s="63">
        <v>5.6502882843594433</v>
      </c>
      <c r="M70" s="63">
        <v>11.500269320184664</v>
      </c>
      <c r="N70" s="63">
        <v>6.1131213193921177</v>
      </c>
      <c r="O70" s="63">
        <v>5.4064184441402565</v>
      </c>
    </row>
    <row r="71" spans="1:15" ht="28.5" customHeight="1">
      <c r="A71" s="65" t="s">
        <v>78</v>
      </c>
      <c r="B71" s="66"/>
      <c r="C71" s="67"/>
      <c r="D71" s="60"/>
      <c r="E71" s="60"/>
      <c r="F71" s="60"/>
      <c r="G71" s="60"/>
      <c r="H71" s="59"/>
      <c r="I71" s="59"/>
      <c r="J71" s="59"/>
      <c r="K71" s="52"/>
      <c r="L71" s="63">
        <v>5.2504136273994799</v>
      </c>
      <c r="M71" s="63">
        <v>11.500291241079339</v>
      </c>
      <c r="N71" s="63">
        <v>6.3105245079585286</v>
      </c>
      <c r="O71" s="63">
        <v>4.5501827428559141</v>
      </c>
    </row>
    <row r="72" spans="1:15" ht="12.75">
      <c r="A72" s="58" t="s">
        <v>79</v>
      </c>
      <c r="B72" s="58"/>
      <c r="C72" s="58"/>
      <c r="D72" s="60"/>
      <c r="E72" s="60"/>
      <c r="F72" s="60"/>
      <c r="G72" s="60"/>
      <c r="H72" s="59"/>
      <c r="I72" s="59"/>
      <c r="J72" s="59"/>
      <c r="K72" s="52"/>
      <c r="L72" s="63">
        <v>5.5513938183997587</v>
      </c>
      <c r="M72" s="63">
        <v>11.500239001309579</v>
      </c>
      <c r="N72" s="63">
        <v>6.2527247304313427</v>
      </c>
      <c r="O72" s="63">
        <v>5.193383253051433</v>
      </c>
    </row>
    <row r="73" spans="1:15" ht="12.75">
      <c r="A73" s="58" t="s">
        <v>80</v>
      </c>
      <c r="B73" s="58"/>
      <c r="C73" s="58"/>
      <c r="D73" s="60"/>
      <c r="E73" s="60"/>
      <c r="F73" s="60"/>
      <c r="G73" s="60"/>
      <c r="H73" s="59"/>
      <c r="I73" s="59"/>
      <c r="J73" s="59"/>
      <c r="K73" s="52"/>
      <c r="L73" s="63">
        <v>6.1736534591350916</v>
      </c>
      <c r="M73" s="63">
        <v>11.500159299283808</v>
      </c>
      <c r="N73" s="63">
        <v>6.1625048537134397</v>
      </c>
      <c r="O73" s="63">
        <v>5.0989161777423124</v>
      </c>
    </row>
    <row r="74" spans="1:15" ht="12.75">
      <c r="A74" s="58" t="s">
        <v>81</v>
      </c>
      <c r="B74" s="58"/>
      <c r="C74" s="58"/>
      <c r="D74" s="60"/>
      <c r="E74" s="60"/>
      <c r="F74" s="60"/>
      <c r="G74" s="60"/>
      <c r="H74" s="59"/>
      <c r="I74" s="59"/>
      <c r="J74" s="59"/>
      <c r="K74" s="52"/>
      <c r="L74" s="63">
        <v>5.7295752427111246</v>
      </c>
      <c r="M74" s="63">
        <v>11.500222368867638</v>
      </c>
      <c r="N74" s="63">
        <v>5.899757545726648</v>
      </c>
      <c r="O74" s="63">
        <v>4.9830098500787443</v>
      </c>
    </row>
    <row r="75" spans="1:15" ht="12.75">
      <c r="A75" s="58" t="s">
        <v>82</v>
      </c>
      <c r="B75" s="58"/>
      <c r="C75" s="58"/>
      <c r="D75" s="60"/>
      <c r="E75" s="60"/>
      <c r="F75" s="60"/>
      <c r="G75" s="60"/>
      <c r="H75" s="59"/>
      <c r="I75" s="59"/>
      <c r="J75" s="59"/>
      <c r="K75" s="52"/>
      <c r="L75" s="63">
        <v>6.4784879303677876</v>
      </c>
      <c r="M75" s="63">
        <v>11.50019764228138</v>
      </c>
      <c r="N75" s="63">
        <v>5.7003956844146213</v>
      </c>
      <c r="O75" s="63">
        <v>4.0836567401778447</v>
      </c>
    </row>
    <row r="76" spans="1:15" ht="12.75">
      <c r="A76" s="62" t="s">
        <v>83</v>
      </c>
      <c r="B76" s="58"/>
      <c r="C76" s="58"/>
      <c r="D76" s="60"/>
      <c r="E76" s="60"/>
      <c r="F76" s="60"/>
      <c r="G76" s="60"/>
      <c r="H76" s="59"/>
      <c r="I76" s="59"/>
      <c r="J76" s="59"/>
      <c r="K76" s="52"/>
      <c r="L76" s="63">
        <v>7.1170554122304104</v>
      </c>
      <c r="M76" s="63">
        <v>11.500221409878963</v>
      </c>
      <c r="N76" s="63">
        <v>6.1349304194428385</v>
      </c>
      <c r="O76" s="63">
        <v>5.51400007601175</v>
      </c>
    </row>
    <row r="77" spans="1:15" ht="12.75">
      <c r="A77" s="80" t="s">
        <v>19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  <row r="78" spans="1:15" ht="12.75">
      <c r="A78" s="57" t="s">
        <v>84</v>
      </c>
      <c r="B78" s="57"/>
      <c r="C78" s="57"/>
      <c r="D78" s="56"/>
      <c r="E78" s="56"/>
      <c r="F78" s="56"/>
      <c r="G78" s="56"/>
      <c r="H78" s="56"/>
      <c r="I78" s="56"/>
      <c r="J78" s="56"/>
      <c r="K78" s="56"/>
      <c r="L78" s="106">
        <v>7.675462185696297</v>
      </c>
      <c r="M78" s="106">
        <v>11.500322650361197</v>
      </c>
      <c r="N78" s="106">
        <v>5.3850236818500292</v>
      </c>
      <c r="O78" s="106">
        <v>4.5333621652933038</v>
      </c>
    </row>
    <row r="79" spans="1:15" ht="12.75">
      <c r="A79" s="57" t="s">
        <v>85</v>
      </c>
      <c r="B79" s="57"/>
      <c r="C79" s="57"/>
      <c r="D79" s="56"/>
      <c r="E79" s="56"/>
      <c r="F79" s="56"/>
      <c r="G79" s="56"/>
      <c r="H79" s="56"/>
      <c r="I79" s="56"/>
      <c r="J79" s="56"/>
      <c r="K79" s="56"/>
      <c r="L79" s="106">
        <v>8.2062601946008833</v>
      </c>
      <c r="M79" s="106">
        <v>11.500016810084704</v>
      </c>
      <c r="N79" s="106">
        <v>5.4636670822033206</v>
      </c>
      <c r="O79" s="106">
        <v>4.5684074341769483</v>
      </c>
    </row>
    <row r="80" spans="1:15" ht="12.75">
      <c r="A80" s="57" t="s">
        <v>86</v>
      </c>
      <c r="B80" s="57"/>
      <c r="C80" s="57"/>
      <c r="D80" s="56"/>
      <c r="E80" s="56"/>
      <c r="F80" s="56"/>
      <c r="G80" s="56"/>
      <c r="H80" s="56"/>
      <c r="I80" s="56"/>
      <c r="J80" s="56"/>
      <c r="K80" s="56"/>
      <c r="L80" s="106">
        <v>6.4439853344800895</v>
      </c>
      <c r="M80" s="106">
        <v>11.500149686250792</v>
      </c>
      <c r="N80" s="106">
        <v>5.6549895947225988</v>
      </c>
      <c r="O80" s="106">
        <v>4.6469765329758896</v>
      </c>
    </row>
    <row r="81" spans="1:15" ht="33.75" customHeight="1">
      <c r="A81" s="65" t="s">
        <v>87</v>
      </c>
      <c r="B81" s="72"/>
      <c r="C81" s="73"/>
      <c r="D81" s="56"/>
      <c r="E81" s="56"/>
      <c r="F81" s="56"/>
      <c r="G81" s="56"/>
      <c r="H81" s="56"/>
      <c r="I81" s="56"/>
      <c r="J81" s="56"/>
      <c r="K81" s="56"/>
      <c r="L81" s="106">
        <v>6.2191592556564093</v>
      </c>
      <c r="M81" s="106">
        <v>11.50021605139753</v>
      </c>
      <c r="N81" s="106">
        <v>5.2344246162425687</v>
      </c>
      <c r="O81" s="106">
        <v>6.0555947513369262</v>
      </c>
    </row>
    <row r="82" spans="1:15" ht="12.75">
      <c r="A82" s="58" t="s">
        <v>88</v>
      </c>
      <c r="B82" s="58"/>
      <c r="C82" s="58"/>
      <c r="D82" s="56"/>
      <c r="E82" s="56"/>
      <c r="F82" s="56"/>
      <c r="G82" s="56"/>
      <c r="H82" s="56"/>
      <c r="I82" s="56"/>
      <c r="J82" s="56"/>
      <c r="K82" s="56"/>
      <c r="L82" s="106">
        <v>7.3752611326847903</v>
      </c>
      <c r="M82" s="106">
        <v>11.500336479081849</v>
      </c>
      <c r="N82" s="106">
        <v>5.9077525733170573</v>
      </c>
      <c r="O82" s="106">
        <v>5.3622290135048329</v>
      </c>
    </row>
    <row r="83" spans="1:15" ht="12.75">
      <c r="A83" s="58" t="s">
        <v>89</v>
      </c>
      <c r="B83" s="58"/>
      <c r="C83" s="58"/>
      <c r="D83" s="56"/>
      <c r="E83" s="56"/>
      <c r="F83" s="56"/>
      <c r="G83" s="56"/>
      <c r="H83" s="56"/>
      <c r="I83" s="56"/>
      <c r="J83" s="56"/>
      <c r="K83" s="56"/>
      <c r="L83" s="106">
        <v>8.1755595407773463</v>
      </c>
      <c r="M83" s="106">
        <v>11.500242465474463</v>
      </c>
      <c r="N83" s="106">
        <v>5.2421088030335783</v>
      </c>
      <c r="O83" s="106">
        <v>5.0748445996698566</v>
      </c>
    </row>
    <row r="84" spans="1:15" ht="12.75">
      <c r="A84" s="58" t="s">
        <v>90</v>
      </c>
      <c r="B84" s="58"/>
      <c r="C84" s="58"/>
      <c r="D84" s="56"/>
      <c r="E84" s="56"/>
      <c r="F84" s="56"/>
      <c r="G84" s="56"/>
      <c r="H84" s="56"/>
      <c r="I84" s="56"/>
      <c r="J84" s="56"/>
      <c r="K84" s="56"/>
      <c r="L84" s="106">
        <v>6.8239077717782024</v>
      </c>
      <c r="M84" s="106">
        <v>11.500176828123722</v>
      </c>
      <c r="N84" s="106">
        <v>5.176526291745712</v>
      </c>
      <c r="O84" s="106">
        <v>6.0375035831192312</v>
      </c>
    </row>
    <row r="85" spans="1:15" ht="12.75">
      <c r="A85" s="58" t="s">
        <v>91</v>
      </c>
      <c r="B85" s="58"/>
      <c r="C85" s="58"/>
      <c r="D85" s="56"/>
      <c r="E85" s="56"/>
      <c r="F85" s="56"/>
      <c r="G85" s="56"/>
      <c r="H85" s="56"/>
      <c r="I85" s="56"/>
      <c r="J85" s="56"/>
      <c r="K85" s="56"/>
      <c r="L85" s="106">
        <v>6.3327680174095633</v>
      </c>
      <c r="M85" s="106">
        <v>11.500397489269549</v>
      </c>
      <c r="N85" s="106">
        <v>5.383512815504246</v>
      </c>
      <c r="O85" s="106">
        <v>4.190572894195423</v>
      </c>
    </row>
    <row r="86" spans="1:15" ht="12.75">
      <c r="A86" s="58" t="s">
        <v>92</v>
      </c>
      <c r="B86" s="58"/>
      <c r="C86" s="58"/>
      <c r="D86" s="56"/>
      <c r="E86" s="56"/>
      <c r="F86" s="56"/>
      <c r="G86" s="56"/>
      <c r="H86" s="56"/>
      <c r="I86" s="56"/>
      <c r="J86" s="56"/>
      <c r="K86" s="56"/>
      <c r="L86" s="106">
        <v>6.4151619057573939</v>
      </c>
      <c r="M86" s="106">
        <v>11.500199402307679</v>
      </c>
      <c r="N86" s="106">
        <v>5.1785263763413676</v>
      </c>
      <c r="O86" s="106">
        <v>5.4103800635516626</v>
      </c>
    </row>
    <row r="87" spans="1:15" ht="12.75">
      <c r="A87" s="58" t="s">
        <v>93</v>
      </c>
      <c r="B87" s="58"/>
      <c r="C87" s="58"/>
      <c r="D87" s="56"/>
      <c r="E87" s="56"/>
      <c r="F87" s="56"/>
      <c r="G87" s="56"/>
      <c r="H87" s="56"/>
      <c r="I87" s="56"/>
      <c r="J87" s="56"/>
      <c r="K87" s="56"/>
      <c r="L87" s="106">
        <v>8.394778287796294</v>
      </c>
      <c r="M87" s="106">
        <v>11.495213198200869</v>
      </c>
      <c r="N87" s="106">
        <v>5.6597193972251993</v>
      </c>
      <c r="O87" s="106">
        <v>4.284693506279825</v>
      </c>
    </row>
    <row r="88" spans="1:15" ht="33" customHeight="1">
      <c r="A88" s="65" t="s">
        <v>94</v>
      </c>
      <c r="B88" s="72"/>
      <c r="C88" s="73"/>
      <c r="D88" s="56"/>
      <c r="E88" s="56"/>
      <c r="F88" s="56"/>
      <c r="G88" s="56"/>
      <c r="H88" s="56"/>
      <c r="I88" s="56"/>
      <c r="J88" s="56"/>
      <c r="K88" s="56"/>
      <c r="L88" s="106">
        <v>7.8885820447655721</v>
      </c>
      <c r="M88" s="106">
        <v>11.500272710015846</v>
      </c>
      <c r="N88" s="106">
        <v>5.5026822727974629</v>
      </c>
      <c r="O88" s="106">
        <v>4.5341329710220961</v>
      </c>
    </row>
    <row r="89" spans="1:15" ht="12.75">
      <c r="A89" s="58" t="s">
        <v>95</v>
      </c>
      <c r="B89" s="58"/>
      <c r="C89" s="58"/>
      <c r="D89" s="56"/>
      <c r="E89" s="56"/>
      <c r="F89" s="56"/>
      <c r="G89" s="56"/>
      <c r="H89" s="56"/>
      <c r="I89" s="56"/>
      <c r="J89" s="56"/>
      <c r="K89" s="56"/>
      <c r="L89" s="106">
        <v>7.7996879807771426</v>
      </c>
      <c r="M89" s="106">
        <v>11.500283601174324</v>
      </c>
      <c r="N89" s="106">
        <v>5.8838040642483298</v>
      </c>
      <c r="O89" s="106">
        <v>6.1304996070780478</v>
      </c>
    </row>
    <row r="90" spans="1:15" ht="12.75">
      <c r="A90" s="58" t="s">
        <v>96</v>
      </c>
      <c r="B90" s="58"/>
      <c r="C90" s="58"/>
      <c r="D90" s="56"/>
      <c r="E90" s="56"/>
      <c r="F90" s="56"/>
      <c r="G90" s="56"/>
      <c r="H90" s="56"/>
      <c r="I90" s="56"/>
      <c r="J90" s="56"/>
      <c r="K90" s="56"/>
      <c r="L90" s="106">
        <v>6.112487014581089</v>
      </c>
      <c r="M90" s="106">
        <v>11.500220408152112</v>
      </c>
      <c r="N90" s="106">
        <v>4.8758100644917084</v>
      </c>
      <c r="O90" s="106">
        <v>4.8174539266558831</v>
      </c>
    </row>
    <row r="91" spans="1:15" ht="12.75">
      <c r="A91" s="58" t="s">
        <v>97</v>
      </c>
      <c r="B91" s="58"/>
      <c r="C91" s="58"/>
      <c r="D91" s="56"/>
      <c r="E91" s="56"/>
      <c r="F91" s="56"/>
      <c r="G91" s="56"/>
      <c r="H91" s="56"/>
      <c r="I91" s="56"/>
      <c r="J91" s="56"/>
      <c r="K91" s="56"/>
      <c r="L91" s="106">
        <v>7.5867387186803077</v>
      </c>
      <c r="M91" s="106">
        <v>11.500409143370591</v>
      </c>
      <c r="N91" s="106">
        <v>6.1565143668984756</v>
      </c>
      <c r="O91" s="106">
        <v>6.9862870076053856</v>
      </c>
    </row>
    <row r="92" spans="1:15" ht="12.75">
      <c r="A92" s="58" t="s">
        <v>98</v>
      </c>
      <c r="B92" s="58"/>
      <c r="C92" s="58"/>
      <c r="D92" s="56"/>
      <c r="E92" s="56"/>
      <c r="F92" s="56"/>
      <c r="G92" s="56"/>
      <c r="H92" s="56"/>
      <c r="I92" s="56"/>
      <c r="J92" s="56"/>
      <c r="K92" s="56"/>
      <c r="L92" s="106">
        <v>6.5090344777608404</v>
      </c>
      <c r="M92" s="106">
        <v>11.500269284726702</v>
      </c>
      <c r="N92" s="106">
        <v>5.5378656351014257</v>
      </c>
      <c r="O92" s="106">
        <v>5.9117511587912759</v>
      </c>
    </row>
    <row r="93" spans="1:15" ht="12.75">
      <c r="A93" s="58" t="s">
        <v>99</v>
      </c>
      <c r="B93" s="58"/>
      <c r="C93" s="58"/>
      <c r="D93" s="56"/>
      <c r="E93" s="56"/>
      <c r="F93" s="56"/>
      <c r="G93" s="56"/>
      <c r="H93" s="56"/>
      <c r="I93" s="56"/>
      <c r="J93" s="56"/>
      <c r="K93" s="56"/>
      <c r="L93" s="106">
        <v>6.9052268641765551</v>
      </c>
      <c r="M93" s="106">
        <v>11.500258206779423</v>
      </c>
      <c r="N93" s="106">
        <v>5.4935219348441953</v>
      </c>
      <c r="O93" s="106">
        <v>4.113820019881322</v>
      </c>
    </row>
    <row r="94" spans="1:15" ht="28.5" customHeight="1">
      <c r="A94" s="65" t="s">
        <v>100</v>
      </c>
      <c r="B94" s="72"/>
      <c r="C94" s="73"/>
      <c r="D94" s="56"/>
      <c r="E94" s="56"/>
      <c r="F94" s="56"/>
      <c r="G94" s="56"/>
      <c r="H94" s="56"/>
      <c r="I94" s="56"/>
      <c r="J94" s="56"/>
      <c r="K94" s="56"/>
      <c r="L94" s="106">
        <v>6.3393877064003927</v>
      </c>
      <c r="M94" s="106">
        <v>11.500271141967076</v>
      </c>
      <c r="N94" s="106">
        <v>5.659086977087731</v>
      </c>
      <c r="O94" s="106">
        <v>5.7269091606202869</v>
      </c>
    </row>
    <row r="95" spans="1:15" ht="27.75" customHeight="1">
      <c r="A95" s="65" t="s">
        <v>101</v>
      </c>
      <c r="B95" s="72"/>
      <c r="C95" s="73"/>
      <c r="D95" s="56"/>
      <c r="E95" s="56"/>
      <c r="F95" s="56"/>
      <c r="G95" s="56"/>
      <c r="H95" s="56"/>
      <c r="I95" s="56"/>
      <c r="J95" s="56"/>
      <c r="K95" s="56"/>
      <c r="L95" s="106">
        <v>7.0738195370703227</v>
      </c>
      <c r="M95" s="106">
        <v>11.500334553625596</v>
      </c>
      <c r="N95" s="106">
        <v>5.5844762681208904</v>
      </c>
      <c r="O95" s="106">
        <v>5.3229989163521596</v>
      </c>
    </row>
    <row r="96" spans="1:15" ht="27.75" customHeight="1">
      <c r="A96" s="65" t="s">
        <v>102</v>
      </c>
      <c r="B96" s="72"/>
      <c r="C96" s="73"/>
      <c r="D96" s="56"/>
      <c r="E96" s="56"/>
      <c r="F96" s="56"/>
      <c r="G96" s="56"/>
      <c r="H96" s="56"/>
      <c r="I96" s="56"/>
      <c r="J96" s="56"/>
      <c r="K96" s="56"/>
      <c r="L96" s="106">
        <v>6.5528844391677197</v>
      </c>
      <c r="M96" s="106">
        <v>11.500324836954002</v>
      </c>
      <c r="N96" s="106">
        <v>5.0273124669999882</v>
      </c>
      <c r="O96" s="106">
        <v>5.3421577323022289</v>
      </c>
    </row>
    <row r="97" spans="1:15" ht="28.5" customHeight="1">
      <c r="A97" s="65" t="s">
        <v>103</v>
      </c>
      <c r="B97" s="72"/>
      <c r="C97" s="73"/>
      <c r="D97" s="56"/>
      <c r="E97" s="56"/>
      <c r="F97" s="56"/>
      <c r="G97" s="56"/>
      <c r="H97" s="56"/>
      <c r="I97" s="56"/>
      <c r="J97" s="56"/>
      <c r="K97" s="56"/>
      <c r="L97" s="106">
        <v>8.4132880363271081</v>
      </c>
      <c r="M97" s="106">
        <v>11.500147478401617</v>
      </c>
      <c r="N97" s="106">
        <v>5.4351788868132367</v>
      </c>
      <c r="O97" s="106">
        <v>5.7679114271625025</v>
      </c>
    </row>
    <row r="98" spans="1:15" ht="30" customHeight="1">
      <c r="A98" s="65" t="s">
        <v>104</v>
      </c>
      <c r="B98" s="72"/>
      <c r="C98" s="73"/>
      <c r="D98" s="56"/>
      <c r="E98" s="56"/>
      <c r="F98" s="56"/>
      <c r="G98" s="56"/>
      <c r="H98" s="56"/>
      <c r="I98" s="56"/>
      <c r="J98" s="56"/>
      <c r="K98" s="56"/>
      <c r="L98" s="106">
        <v>6.7334498317210905</v>
      </c>
      <c r="M98" s="106">
        <v>11.500156757074205</v>
      </c>
      <c r="N98" s="106">
        <v>5.7213197739737867</v>
      </c>
      <c r="O98" s="106">
        <v>4.7213149109041428</v>
      </c>
    </row>
    <row r="99" spans="1:15" ht="29.25" customHeight="1">
      <c r="A99" s="65" t="s">
        <v>105</v>
      </c>
      <c r="B99" s="72"/>
      <c r="C99" s="73"/>
      <c r="D99" s="56"/>
      <c r="E99" s="56"/>
      <c r="F99" s="56"/>
      <c r="G99" s="56"/>
      <c r="H99" s="56"/>
      <c r="I99" s="56"/>
      <c r="J99" s="56"/>
      <c r="K99" s="56"/>
      <c r="L99" s="106">
        <v>6.7207612696965349</v>
      </c>
      <c r="M99" s="106">
        <v>11.500416965155331</v>
      </c>
      <c r="N99" s="106">
        <v>5.267750970429903</v>
      </c>
      <c r="O99" s="106">
        <v>5.0124366827377909</v>
      </c>
    </row>
    <row r="100" spans="1:15" ht="25.5" customHeight="1">
      <c r="A100" s="65" t="s">
        <v>106</v>
      </c>
      <c r="B100" s="72"/>
      <c r="C100" s="73"/>
      <c r="D100" s="56"/>
      <c r="E100" s="56"/>
      <c r="F100" s="56"/>
      <c r="G100" s="56"/>
      <c r="H100" s="56"/>
      <c r="I100" s="56"/>
      <c r="J100" s="56"/>
      <c r="K100" s="56"/>
      <c r="L100" s="106">
        <v>7.4431582264578191</v>
      </c>
      <c r="M100" s="106">
        <v>11.500005329289101</v>
      </c>
      <c r="N100" s="106">
        <v>5.4744255331902041</v>
      </c>
      <c r="O100" s="106">
        <v>6.3636686546006587</v>
      </c>
    </row>
    <row r="101" spans="1:15" ht="26.25" customHeight="1">
      <c r="A101" s="65" t="s">
        <v>107</v>
      </c>
      <c r="B101" s="72"/>
      <c r="C101" s="73"/>
      <c r="D101" s="56"/>
      <c r="E101" s="56"/>
      <c r="F101" s="56"/>
      <c r="G101" s="56"/>
      <c r="H101" s="56"/>
      <c r="I101" s="56"/>
      <c r="J101" s="56"/>
      <c r="K101" s="56"/>
      <c r="L101" s="106">
        <v>10.400319703181589</v>
      </c>
      <c r="M101" s="106">
        <v>11.500420294223163</v>
      </c>
      <c r="N101" s="106">
        <v>5.032289656449076</v>
      </c>
      <c r="O101" s="106">
        <v>6.1333744155166876</v>
      </c>
    </row>
    <row r="102" spans="1:15" ht="29.25" customHeight="1">
      <c r="A102" s="65" t="s">
        <v>108</v>
      </c>
      <c r="B102" s="72"/>
      <c r="C102" s="73"/>
      <c r="D102" s="56"/>
      <c r="E102" s="56"/>
      <c r="F102" s="56"/>
      <c r="G102" s="56"/>
      <c r="H102" s="56"/>
      <c r="I102" s="56"/>
      <c r="J102" s="56"/>
      <c r="K102" s="56"/>
      <c r="L102" s="106">
        <v>7.9105024140150348</v>
      </c>
      <c r="M102" s="106">
        <v>11.50028781023056</v>
      </c>
      <c r="N102" s="106">
        <v>5.5664918300167097</v>
      </c>
      <c r="O102" s="106">
        <v>5.698873489337049</v>
      </c>
    </row>
    <row r="103" spans="1:15" ht="29.25" customHeight="1">
      <c r="A103" s="65" t="s">
        <v>109</v>
      </c>
      <c r="B103" s="72"/>
      <c r="C103" s="73"/>
      <c r="D103" s="56"/>
      <c r="E103" s="56"/>
      <c r="F103" s="56"/>
      <c r="G103" s="56"/>
      <c r="H103" s="56"/>
      <c r="I103" s="56"/>
      <c r="J103" s="56"/>
      <c r="K103" s="56"/>
      <c r="L103" s="106">
        <v>11.271015213560073</v>
      </c>
      <c r="M103" s="106">
        <v>11.500127925650995</v>
      </c>
      <c r="N103" s="106">
        <v>5.3616328374302418</v>
      </c>
      <c r="O103" s="106">
        <v>11.500252092366642</v>
      </c>
    </row>
    <row r="104" spans="1:15" ht="30" customHeight="1">
      <c r="A104" s="65" t="s">
        <v>110</v>
      </c>
      <c r="B104" s="72"/>
      <c r="C104" s="73"/>
      <c r="D104" s="56"/>
      <c r="E104" s="56"/>
      <c r="F104" s="56"/>
      <c r="G104" s="56"/>
      <c r="H104" s="56"/>
      <c r="I104" s="56"/>
      <c r="J104" s="56"/>
      <c r="K104" s="56"/>
      <c r="L104" s="106">
        <v>9.087874274307417</v>
      </c>
      <c r="M104" s="106">
        <v>11.500213215239594</v>
      </c>
      <c r="N104" s="106">
        <v>5.7882277328113814</v>
      </c>
      <c r="O104" s="106">
        <v>5.3478242035414718</v>
      </c>
    </row>
    <row r="105" spans="1:15" ht="12.75">
      <c r="A105" s="58" t="s">
        <v>111</v>
      </c>
      <c r="B105" s="58"/>
      <c r="C105" s="58"/>
      <c r="D105" s="56"/>
      <c r="E105" s="56"/>
      <c r="F105" s="56"/>
      <c r="G105" s="56"/>
      <c r="H105" s="56"/>
      <c r="I105" s="56"/>
      <c r="J105" s="56"/>
      <c r="K105" s="56"/>
      <c r="L105" s="106">
        <v>10.526996992144774</v>
      </c>
      <c r="M105" s="106">
        <v>11.495635642408672</v>
      </c>
      <c r="N105" s="106">
        <v>4.0420376547123524</v>
      </c>
      <c r="O105" s="106">
        <v>4.8271621900725714</v>
      </c>
    </row>
    <row r="106" spans="1:15" ht="27" customHeight="1">
      <c r="A106" s="65" t="s">
        <v>112</v>
      </c>
      <c r="B106" s="72"/>
      <c r="C106" s="73"/>
      <c r="D106" s="56"/>
      <c r="E106" s="56"/>
      <c r="F106" s="56"/>
      <c r="G106" s="56"/>
      <c r="H106" s="56"/>
      <c r="I106" s="56"/>
      <c r="J106" s="56"/>
      <c r="K106" s="56"/>
      <c r="L106" s="106">
        <v>9.5517857773395249</v>
      </c>
      <c r="M106" s="106">
        <v>11.500231176522744</v>
      </c>
      <c r="N106" s="106">
        <v>5.4127326410600034</v>
      </c>
      <c r="O106" s="106">
        <v>6.3523316378138697</v>
      </c>
    </row>
    <row r="107" spans="1:15" ht="26.25" customHeight="1">
      <c r="A107" s="65" t="s">
        <v>113</v>
      </c>
      <c r="B107" s="72"/>
      <c r="C107" s="73"/>
      <c r="D107" s="56"/>
      <c r="E107" s="56"/>
      <c r="F107" s="56"/>
      <c r="G107" s="56"/>
      <c r="H107" s="56"/>
      <c r="I107" s="56"/>
      <c r="J107" s="56"/>
      <c r="K107" s="56"/>
      <c r="L107" s="106">
        <v>9.2657082040456569</v>
      </c>
      <c r="M107" s="106">
        <v>11.500183034144262</v>
      </c>
      <c r="N107" s="106">
        <v>5.3614782374387904</v>
      </c>
      <c r="O107" s="106">
        <v>4.4779465640915763</v>
      </c>
    </row>
    <row r="108" spans="1:15" ht="26.25" customHeight="1">
      <c r="A108" s="65" t="s">
        <v>114</v>
      </c>
      <c r="B108" s="72"/>
      <c r="C108" s="73"/>
      <c r="D108" s="56"/>
      <c r="E108" s="56"/>
      <c r="F108" s="56"/>
      <c r="G108" s="56"/>
      <c r="H108" s="56"/>
      <c r="I108" s="56"/>
      <c r="J108" s="56"/>
      <c r="K108" s="56"/>
      <c r="L108" s="106">
        <v>10.609415595481416</v>
      </c>
      <c r="M108" s="106">
        <v>11.500273014387544</v>
      </c>
      <c r="N108" s="106">
        <v>5.5200610139485544</v>
      </c>
      <c r="O108" s="106">
        <v>10.047490024631662</v>
      </c>
    </row>
    <row r="109" spans="1:15" ht="26.25" customHeight="1">
      <c r="A109" s="65" t="s">
        <v>122</v>
      </c>
      <c r="B109" s="72"/>
      <c r="C109" s="73"/>
      <c r="D109" s="56"/>
      <c r="E109" s="56"/>
      <c r="F109" s="56"/>
      <c r="G109" s="56"/>
      <c r="H109" s="56"/>
      <c r="I109" s="56"/>
      <c r="J109" s="56"/>
      <c r="K109" s="56"/>
      <c r="L109" s="106">
        <v>9.2053681458857426</v>
      </c>
      <c r="M109" s="106">
        <v>11.500194865206963</v>
      </c>
      <c r="N109" s="106">
        <v>5.2026066640026523</v>
      </c>
      <c r="O109" s="106">
        <v>5.6348045213023044</v>
      </c>
    </row>
    <row r="110" spans="1:15" ht="26.25" customHeight="1">
      <c r="A110" s="65" t="s">
        <v>115</v>
      </c>
      <c r="B110" s="72"/>
      <c r="C110" s="73"/>
      <c r="D110" s="56"/>
      <c r="E110" s="56"/>
      <c r="F110" s="56"/>
      <c r="G110" s="56"/>
      <c r="H110" s="56"/>
      <c r="I110" s="56"/>
      <c r="J110" s="56"/>
      <c r="K110" s="56"/>
      <c r="L110" s="106">
        <v>8.8908648806416206</v>
      </c>
      <c r="M110" s="106">
        <v>11.500055947185855</v>
      </c>
      <c r="N110" s="106">
        <v>5.4853683747787141</v>
      </c>
      <c r="O110" s="106">
        <v>5.3581582753817312</v>
      </c>
    </row>
    <row r="111" spans="1:15" ht="12.75">
      <c r="A111" s="74" t="s">
        <v>116</v>
      </c>
      <c r="B111" s="75"/>
      <c r="C111" s="76"/>
      <c r="D111" s="56"/>
      <c r="E111" s="56"/>
      <c r="F111" s="56"/>
      <c r="G111" s="56"/>
      <c r="H111" s="56"/>
      <c r="I111" s="56"/>
      <c r="J111" s="56"/>
      <c r="K111" s="56"/>
      <c r="L111" s="106">
        <v>6.1219754310100596</v>
      </c>
      <c r="M111" s="106">
        <v>11.500268839490625</v>
      </c>
      <c r="N111" s="106">
        <v>5.3987186796633519</v>
      </c>
      <c r="O111" s="106">
        <v>5.7856880773382091</v>
      </c>
    </row>
    <row r="112" spans="1:15" ht="25.5" customHeight="1">
      <c r="A112" s="65" t="s">
        <v>117</v>
      </c>
      <c r="B112" s="72"/>
      <c r="C112" s="73"/>
      <c r="D112" s="56"/>
      <c r="E112" s="56"/>
      <c r="F112" s="56"/>
      <c r="G112" s="56"/>
      <c r="H112" s="56"/>
      <c r="I112" s="56"/>
      <c r="J112" s="56"/>
      <c r="K112" s="56"/>
      <c r="L112" s="106">
        <v>6.3474091775444625</v>
      </c>
      <c r="M112" s="106">
        <v>11.500230764298218</v>
      </c>
      <c r="N112" s="106">
        <v>6.0035863679391523</v>
      </c>
      <c r="O112" s="106">
        <v>5.5886045806417437</v>
      </c>
    </row>
    <row r="113" spans="1:15" ht="12.75">
      <c r="A113" s="74" t="s">
        <v>118</v>
      </c>
      <c r="B113" s="75"/>
      <c r="C113" s="76"/>
      <c r="D113" s="56"/>
      <c r="E113" s="56"/>
      <c r="F113" s="56"/>
      <c r="G113" s="56"/>
      <c r="H113" s="56"/>
      <c r="I113" s="56"/>
      <c r="J113" s="56"/>
      <c r="K113" s="56"/>
      <c r="L113" s="106">
        <v>8.1400744487717684</v>
      </c>
      <c r="M113" s="106">
        <v>11.500263188707446</v>
      </c>
      <c r="N113" s="106">
        <v>5.1065112345712231</v>
      </c>
      <c r="O113" s="106">
        <v>4.5972343181325339</v>
      </c>
    </row>
    <row r="114" spans="1:15" ht="27" customHeight="1">
      <c r="A114" s="68" t="s">
        <v>119</v>
      </c>
      <c r="B114" s="69"/>
      <c r="C114" s="70"/>
      <c r="D114" s="35"/>
      <c r="E114" s="35"/>
      <c r="F114" s="35"/>
      <c r="G114" s="35"/>
      <c r="H114" s="35"/>
      <c r="I114" s="35"/>
      <c r="J114" s="35"/>
      <c r="K114" s="35"/>
      <c r="L114" s="106">
        <v>10.102396714887806</v>
      </c>
      <c r="M114" s="106">
        <v>11.500184138920375</v>
      </c>
      <c r="N114" s="106">
        <v>5.7873115570793541</v>
      </c>
      <c r="O114" s="106">
        <v>11.500404329435185</v>
      </c>
    </row>
    <row r="115" spans="1:15" ht="12.75">
      <c r="A115" s="81" t="s">
        <v>20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27" customHeight="1">
      <c r="A116" s="68" t="s">
        <v>120</v>
      </c>
      <c r="B116" s="69"/>
      <c r="C116" s="70"/>
      <c r="D116" s="36"/>
      <c r="E116" s="36"/>
      <c r="F116" s="36"/>
      <c r="G116" s="36"/>
      <c r="H116" s="36"/>
      <c r="I116" s="36"/>
      <c r="J116" s="36"/>
      <c r="K116" s="36"/>
      <c r="L116" s="106">
        <v>10.981859176974972</v>
      </c>
      <c r="M116" s="105">
        <v>11.5</v>
      </c>
      <c r="N116" s="106">
        <v>5.3882714215440366</v>
      </c>
      <c r="O116" s="106">
        <v>11.500477863985612</v>
      </c>
    </row>
    <row r="117" spans="1:15" ht="12.75">
      <c r="A117" s="71" t="s">
        <v>121</v>
      </c>
      <c r="B117" s="71"/>
      <c r="C117" s="71"/>
      <c r="D117" s="36"/>
      <c r="E117" s="36"/>
      <c r="F117" s="36"/>
      <c r="G117" s="36"/>
      <c r="H117" s="36"/>
      <c r="I117" s="36"/>
      <c r="J117" s="36"/>
      <c r="K117" s="36"/>
      <c r="L117" s="106">
        <v>7.6686616181561122</v>
      </c>
      <c r="M117" s="106">
        <v>11.500139967688108</v>
      </c>
      <c r="N117" s="106">
        <v>5.4215805209049766</v>
      </c>
      <c r="O117" s="106">
        <v>5.5190562738112776</v>
      </c>
    </row>
  </sheetData>
  <mergeCells count="93">
    <mergeCell ref="A4:O5"/>
    <mergeCell ref="A6:O7"/>
    <mergeCell ref="A8:O8"/>
    <mergeCell ref="L10:O10"/>
    <mergeCell ref="D10:G10"/>
    <mergeCell ref="H10:K10"/>
    <mergeCell ref="A10:C11"/>
    <mergeCell ref="A32:C32"/>
    <mergeCell ref="A26:C26"/>
    <mergeCell ref="A18:C18"/>
    <mergeCell ref="A21:C21"/>
    <mergeCell ref="A22:C22"/>
    <mergeCell ref="A20:C20"/>
    <mergeCell ref="A23:C23"/>
    <mergeCell ref="A24:C24"/>
    <mergeCell ref="A25:C25"/>
    <mergeCell ref="A31:C31"/>
    <mergeCell ref="A30:C30"/>
    <mergeCell ref="A28:C28"/>
    <mergeCell ref="A29:C29"/>
    <mergeCell ref="A12:C12"/>
    <mergeCell ref="A17:C17"/>
    <mergeCell ref="A14:C14"/>
    <mergeCell ref="A15:C15"/>
    <mergeCell ref="A27:C27"/>
    <mergeCell ref="A19:C19"/>
    <mergeCell ref="A16:C16"/>
    <mergeCell ref="A13:O13"/>
    <mergeCell ref="A33:O33"/>
    <mergeCell ref="A77:O77"/>
    <mergeCell ref="A115:O115"/>
    <mergeCell ref="A61:C61"/>
    <mergeCell ref="A62:C62"/>
    <mergeCell ref="A63:C63"/>
    <mergeCell ref="A64:C64"/>
    <mergeCell ref="A34:C34"/>
    <mergeCell ref="A35:C35"/>
    <mergeCell ref="A36:C36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5:C65"/>
    <mergeCell ref="A66:C66"/>
    <mergeCell ref="A67:C67"/>
    <mergeCell ref="A101:C101"/>
    <mergeCell ref="A104:C104"/>
    <mergeCell ref="A99:C99"/>
    <mergeCell ref="A88:C88"/>
    <mergeCell ref="A81:C81"/>
    <mergeCell ref="A100:C100"/>
    <mergeCell ref="A94:C94"/>
    <mergeCell ref="A95:C95"/>
    <mergeCell ref="A96:C96"/>
    <mergeCell ref="A97:C97"/>
    <mergeCell ref="A98:C98"/>
    <mergeCell ref="A68:C68"/>
    <mergeCell ref="A69:C69"/>
    <mergeCell ref="A70:C70"/>
    <mergeCell ref="A71:C71"/>
    <mergeCell ref="A116:C116"/>
    <mergeCell ref="A117:C117"/>
    <mergeCell ref="A102:C102"/>
    <mergeCell ref="A103:C103"/>
    <mergeCell ref="A113:C113"/>
    <mergeCell ref="A114:C114"/>
    <mergeCell ref="A107:C107"/>
    <mergeCell ref="A108:C108"/>
    <mergeCell ref="A109:C109"/>
    <mergeCell ref="A110:C110"/>
    <mergeCell ref="A111:C111"/>
    <mergeCell ref="A112:C112"/>
    <mergeCell ref="A106:C106"/>
  </mergeCells>
  <phoneticPr fontId="0" type="noConversion"/>
  <pageMargins left="0.35433070866141736" right="3.937007874015748E-2" top="0.39370078740157483" bottom="0.39370078740157483" header="0.51181102362204722" footer="0.51181102362204722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B2" sqref="B2"/>
    </sheetView>
  </sheetViews>
  <sheetFormatPr defaultRowHeight="12.75"/>
  <cols>
    <col min="1" max="1" width="7.7109375" customWidth="1"/>
    <col min="2" max="2" width="36.42578125" customWidth="1"/>
    <col min="3" max="10" width="12.140625" customWidth="1"/>
    <col min="11" max="14" width="9.5703125" customWidth="1"/>
  </cols>
  <sheetData>
    <row r="1" spans="1:14" s="3" customFormat="1">
      <c r="A1" s="1"/>
      <c r="B1" s="10"/>
      <c r="C1" s="2"/>
      <c r="D1" s="21" t="s">
        <v>0</v>
      </c>
      <c r="E1" s="11"/>
      <c r="F1" s="12"/>
      <c r="G1" s="12"/>
      <c r="H1" s="12"/>
      <c r="I1" s="12"/>
    </row>
    <row r="2" spans="1:14" s="3" customFormat="1" ht="12">
      <c r="A2" s="1"/>
      <c r="B2" s="10"/>
      <c r="C2" s="2"/>
      <c r="D2" s="1"/>
      <c r="E2" s="11"/>
      <c r="F2" s="12"/>
      <c r="G2" s="12"/>
      <c r="H2" s="12"/>
      <c r="I2" s="12"/>
    </row>
    <row r="3" spans="1:14" s="3" customFormat="1" ht="12">
      <c r="A3" s="1"/>
      <c r="B3" s="10"/>
      <c r="C3" s="2"/>
      <c r="D3" s="1"/>
      <c r="E3" s="11"/>
      <c r="F3" s="12"/>
      <c r="G3" s="12"/>
      <c r="H3" s="12"/>
      <c r="I3" s="12"/>
    </row>
    <row r="4" spans="1:14" s="3" customFormat="1" ht="12">
      <c r="A4" s="1" t="s">
        <v>8</v>
      </c>
      <c r="B4" s="10"/>
      <c r="C4" s="1"/>
      <c r="D4" s="11"/>
      <c r="E4" s="12"/>
      <c r="F4" s="12"/>
      <c r="H4" s="12"/>
      <c r="I4" s="12"/>
    </row>
    <row r="5" spans="1:14" s="3" customFormat="1" ht="12">
      <c r="A5" s="1"/>
      <c r="B5" s="13"/>
      <c r="C5" s="14" t="s">
        <v>1</v>
      </c>
      <c r="D5" s="15"/>
      <c r="E5" s="16"/>
      <c r="F5" s="17"/>
      <c r="H5" s="18"/>
      <c r="I5" s="18"/>
    </row>
    <row r="6" spans="1:14" s="3" customFormat="1" ht="12">
      <c r="A6" s="1"/>
      <c r="B6" s="10"/>
      <c r="C6" s="1"/>
      <c r="D6" s="11"/>
      <c r="E6" s="12"/>
      <c r="F6" s="12"/>
      <c r="H6" s="12"/>
      <c r="I6" s="12"/>
    </row>
    <row r="7" spans="1:14" s="3" customFormat="1" ht="12">
      <c r="A7" s="1"/>
      <c r="B7" s="13"/>
      <c r="C7" s="14" t="s">
        <v>10</v>
      </c>
      <c r="D7" s="15"/>
      <c r="E7" s="16"/>
      <c r="F7" s="17"/>
      <c r="H7" s="18"/>
      <c r="I7" s="18"/>
    </row>
    <row r="8" spans="1:14" s="3" customFormat="1" ht="12">
      <c r="A8" s="19"/>
      <c r="B8" s="20"/>
      <c r="C8" s="2"/>
      <c r="D8" s="1"/>
      <c r="E8" s="11"/>
      <c r="F8" s="12"/>
      <c r="G8" s="12"/>
      <c r="H8" s="12"/>
      <c r="I8" s="12"/>
    </row>
    <row r="10" spans="1:14" ht="19.5" customHeight="1">
      <c r="A10" s="104" t="s">
        <v>12</v>
      </c>
      <c r="B10" s="104" t="s">
        <v>13</v>
      </c>
      <c r="C10" s="101" t="s">
        <v>5</v>
      </c>
      <c r="D10" s="102"/>
      <c r="E10" s="102"/>
      <c r="F10" s="102"/>
      <c r="G10" s="101" t="s">
        <v>7</v>
      </c>
      <c r="H10" s="102"/>
      <c r="I10" s="102"/>
      <c r="J10" s="102"/>
      <c r="K10" s="102" t="s">
        <v>6</v>
      </c>
      <c r="L10" s="102"/>
      <c r="M10" s="102"/>
      <c r="N10" s="102"/>
    </row>
    <row r="11" spans="1:14" ht="36">
      <c r="A11" s="104"/>
      <c r="B11" s="104"/>
      <c r="C11" s="25" t="s">
        <v>2</v>
      </c>
      <c r="D11" s="26" t="s">
        <v>3</v>
      </c>
      <c r="E11" s="24" t="s">
        <v>15</v>
      </c>
      <c r="F11" s="23" t="s">
        <v>4</v>
      </c>
      <c r="G11" s="25" t="s">
        <v>2</v>
      </c>
      <c r="H11" s="26" t="s">
        <v>3</v>
      </c>
      <c r="I11" s="24" t="s">
        <v>15</v>
      </c>
      <c r="J11" s="23" t="s">
        <v>4</v>
      </c>
      <c r="K11" s="25" t="s">
        <v>2</v>
      </c>
      <c r="L11" s="26" t="s">
        <v>3</v>
      </c>
      <c r="M11" s="24" t="s">
        <v>15</v>
      </c>
      <c r="N11" s="23" t="s">
        <v>14</v>
      </c>
    </row>
    <row r="12" spans="1:14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</row>
    <row r="13" spans="1:14">
      <c r="A13" s="22">
        <v>1</v>
      </c>
      <c r="B13" s="27" t="e">
        <f>TRIM(INDEX('Индексы по расценкам'!A$4:A$27,MATCH(A13,'Индексы по расценкам'!#REF!,0)-1))</f>
        <v>#REF!</v>
      </c>
      <c r="C13" s="28" t="e">
        <f>SUMIF('Индексы по расценкам'!#REF!,$A13,'Индексы по расценкам'!D$14:D$27)</f>
        <v>#REF!</v>
      </c>
      <c r="D13" s="28" t="e">
        <f>SUMIF('Индексы по расценкам'!#REF!,$A13,'Индексы по расценкам'!E$14:E$27)</f>
        <v>#REF!</v>
      </c>
      <c r="E13" s="28" t="e">
        <f>SUMIF('Индексы по расценкам'!#REF!,$A13,'Индексы по расценкам'!F$14:F$27)</f>
        <v>#REF!</v>
      </c>
      <c r="F13" s="28" t="e">
        <f>SUMIF('Индексы по расценкам'!#REF!,$A13,'Индексы по расценкам'!G$14:G$27)</f>
        <v>#REF!</v>
      </c>
      <c r="G13" s="28" t="e">
        <f>SUMIF('Индексы по расценкам'!#REF!,$A13,'Индексы по расценкам'!H$14:H$27)</f>
        <v>#REF!</v>
      </c>
      <c r="H13" s="28" t="e">
        <f>SUMIF('Индексы по расценкам'!#REF!,$A13,'Индексы по расценкам'!I$14:I$27)</f>
        <v>#REF!</v>
      </c>
      <c r="I13" s="28" t="e">
        <f>SUMIF('Индексы по расценкам'!#REF!,$A13,'Индексы по расценкам'!J$14:J$27)</f>
        <v>#REF!</v>
      </c>
      <c r="J13" s="28" t="e">
        <f>SUMIF('Индексы по расценкам'!#REF!,$A13,'Индексы по расценкам'!K$14:K$27)</f>
        <v>#REF!</v>
      </c>
      <c r="K13" s="29" t="e">
        <f t="shared" ref="K13:K22" si="0">IF(G13&lt;&gt;0,G13/C13,"-")</f>
        <v>#REF!</v>
      </c>
      <c r="L13" s="29" t="e">
        <f t="shared" ref="L13:L22" si="1">IF(H13&lt;&gt;0,H13/D13,"-")</f>
        <v>#REF!</v>
      </c>
      <c r="M13" s="29" t="e">
        <f t="shared" ref="M13:M22" si="2">IF(I13&lt;&gt;0,I13/E13,"-")</f>
        <v>#REF!</v>
      </c>
      <c r="N13" s="29" t="e">
        <f t="shared" ref="N13:N22" si="3">IF(J13&lt;&gt;0,J13/F13,"-")</f>
        <v>#REF!</v>
      </c>
    </row>
    <row r="14" spans="1:14">
      <c r="A14" s="22">
        <f>A13+1</f>
        <v>2</v>
      </c>
      <c r="B14" s="27" t="e">
        <f>TRIM(INDEX('Индексы по расценкам'!A$4:A$27,MATCH(A14,'Индексы по расценкам'!#REF!,0)-1))</f>
        <v>#REF!</v>
      </c>
      <c r="C14" s="28" t="e">
        <f>SUMIF('Индексы по расценкам'!#REF!,$A14,'Индексы по расценкам'!D$14:D$27)</f>
        <v>#REF!</v>
      </c>
      <c r="D14" s="28" t="e">
        <f>SUMIF('Индексы по расценкам'!#REF!,$A14,'Индексы по расценкам'!E$14:E$27)</f>
        <v>#REF!</v>
      </c>
      <c r="E14" s="28" t="e">
        <f>SUMIF('Индексы по расценкам'!#REF!,$A14,'Индексы по расценкам'!F$14:F$27)</f>
        <v>#REF!</v>
      </c>
      <c r="F14" s="28" t="e">
        <f>SUMIF('Индексы по расценкам'!#REF!,$A14,'Индексы по расценкам'!G$14:G$27)</f>
        <v>#REF!</v>
      </c>
      <c r="G14" s="28" t="e">
        <f>SUMIF('Индексы по расценкам'!#REF!,$A14,'Индексы по расценкам'!H$14:H$27)</f>
        <v>#REF!</v>
      </c>
      <c r="H14" s="28" t="e">
        <f>SUMIF('Индексы по расценкам'!#REF!,$A14,'Индексы по расценкам'!I$14:I$27)</f>
        <v>#REF!</v>
      </c>
      <c r="I14" s="28" t="e">
        <f>SUMIF('Индексы по расценкам'!#REF!,$A14,'Индексы по расценкам'!J$14:J$27)</f>
        <v>#REF!</v>
      </c>
      <c r="J14" s="28" t="e">
        <f>SUMIF('Индексы по расценкам'!#REF!,$A14,'Индексы по расценкам'!K$14:K$27)</f>
        <v>#REF!</v>
      </c>
      <c r="K14" s="29" t="e">
        <f t="shared" si="0"/>
        <v>#REF!</v>
      </c>
      <c r="L14" s="29" t="e">
        <f t="shared" si="1"/>
        <v>#REF!</v>
      </c>
      <c r="M14" s="29" t="e">
        <f t="shared" si="2"/>
        <v>#REF!</v>
      </c>
      <c r="N14" s="29" t="e">
        <f t="shared" si="3"/>
        <v>#REF!</v>
      </c>
    </row>
    <row r="15" spans="1:14">
      <c r="A15" s="22">
        <f t="shared" ref="A15:A20" si="4">A14+1</f>
        <v>3</v>
      </c>
      <c r="B15" s="27" t="e">
        <f>TRIM(INDEX('Индексы по расценкам'!A$4:A$27,MATCH(A15,'Индексы по расценкам'!#REF!,0)-1))</f>
        <v>#REF!</v>
      </c>
      <c r="C15" s="28" t="e">
        <f>SUMIF('Индексы по расценкам'!#REF!,$A15,'Индексы по расценкам'!D$14:D$27)</f>
        <v>#REF!</v>
      </c>
      <c r="D15" s="28" t="e">
        <f>SUMIF('Индексы по расценкам'!#REF!,$A15,'Индексы по расценкам'!E$14:E$27)</f>
        <v>#REF!</v>
      </c>
      <c r="E15" s="28" t="e">
        <f>SUMIF('Индексы по расценкам'!#REF!,$A15,'Индексы по расценкам'!F$14:F$27)</f>
        <v>#REF!</v>
      </c>
      <c r="F15" s="28" t="e">
        <f>SUMIF('Индексы по расценкам'!#REF!,$A15,'Индексы по расценкам'!G$14:G$27)</f>
        <v>#REF!</v>
      </c>
      <c r="G15" s="28" t="e">
        <f>SUMIF('Индексы по расценкам'!#REF!,$A15,'Индексы по расценкам'!H$14:H$27)</f>
        <v>#REF!</v>
      </c>
      <c r="H15" s="28" t="e">
        <f>SUMIF('Индексы по расценкам'!#REF!,$A15,'Индексы по расценкам'!I$14:I$27)</f>
        <v>#REF!</v>
      </c>
      <c r="I15" s="28" t="e">
        <f>SUMIF('Индексы по расценкам'!#REF!,$A15,'Индексы по расценкам'!J$14:J$27)</f>
        <v>#REF!</v>
      </c>
      <c r="J15" s="28" t="e">
        <f>SUMIF('Индексы по расценкам'!#REF!,$A15,'Индексы по расценкам'!K$14:K$27)</f>
        <v>#REF!</v>
      </c>
      <c r="K15" s="29" t="e">
        <f t="shared" si="0"/>
        <v>#REF!</v>
      </c>
      <c r="L15" s="29" t="e">
        <f t="shared" si="1"/>
        <v>#REF!</v>
      </c>
      <c r="M15" s="29" t="e">
        <f t="shared" si="2"/>
        <v>#REF!</v>
      </c>
      <c r="N15" s="29" t="e">
        <f t="shared" si="3"/>
        <v>#REF!</v>
      </c>
    </row>
    <row r="16" spans="1:14">
      <c r="A16" s="22">
        <f t="shared" si="4"/>
        <v>4</v>
      </c>
      <c r="B16" s="27" t="e">
        <f>TRIM(INDEX('Индексы по расценкам'!A$4:A$27,MATCH(A16,'Индексы по расценкам'!#REF!,0)-1))</f>
        <v>#REF!</v>
      </c>
      <c r="C16" s="28" t="e">
        <f>SUMIF('Индексы по расценкам'!#REF!,$A16,'Индексы по расценкам'!D$14:D$27)</f>
        <v>#REF!</v>
      </c>
      <c r="D16" s="28" t="e">
        <f>SUMIF('Индексы по расценкам'!#REF!,$A16,'Индексы по расценкам'!E$14:E$27)</f>
        <v>#REF!</v>
      </c>
      <c r="E16" s="28" t="e">
        <f>SUMIF('Индексы по расценкам'!#REF!,$A16,'Индексы по расценкам'!F$14:F$27)</f>
        <v>#REF!</v>
      </c>
      <c r="F16" s="28" t="e">
        <f>SUMIF('Индексы по расценкам'!#REF!,$A16,'Индексы по расценкам'!G$14:G$27)</f>
        <v>#REF!</v>
      </c>
      <c r="G16" s="28" t="e">
        <f>SUMIF('Индексы по расценкам'!#REF!,$A16,'Индексы по расценкам'!H$14:H$27)</f>
        <v>#REF!</v>
      </c>
      <c r="H16" s="28" t="e">
        <f>SUMIF('Индексы по расценкам'!#REF!,$A16,'Индексы по расценкам'!I$14:I$27)</f>
        <v>#REF!</v>
      </c>
      <c r="I16" s="28" t="e">
        <f>SUMIF('Индексы по расценкам'!#REF!,$A16,'Индексы по расценкам'!J$14:J$27)</f>
        <v>#REF!</v>
      </c>
      <c r="J16" s="28" t="e">
        <f>SUMIF('Индексы по расценкам'!#REF!,$A16,'Индексы по расценкам'!K$14:K$27)</f>
        <v>#REF!</v>
      </c>
      <c r="K16" s="29" t="e">
        <f t="shared" si="0"/>
        <v>#REF!</v>
      </c>
      <c r="L16" s="29" t="e">
        <f t="shared" si="1"/>
        <v>#REF!</v>
      </c>
      <c r="M16" s="29" t="e">
        <f t="shared" si="2"/>
        <v>#REF!</v>
      </c>
      <c r="N16" s="29" t="e">
        <f t="shared" si="3"/>
        <v>#REF!</v>
      </c>
    </row>
    <row r="17" spans="1:14">
      <c r="A17" s="22">
        <f t="shared" si="4"/>
        <v>5</v>
      </c>
      <c r="B17" s="27" t="e">
        <f>TRIM(INDEX('Индексы по расценкам'!A$4:A$27,MATCH(A17,'Индексы по расценкам'!#REF!,0)-1))</f>
        <v>#REF!</v>
      </c>
      <c r="C17" s="28" t="e">
        <f>SUMIF('Индексы по расценкам'!#REF!,$A17,'Индексы по расценкам'!D$14:D$27)</f>
        <v>#REF!</v>
      </c>
      <c r="D17" s="28" t="e">
        <f>SUMIF('Индексы по расценкам'!#REF!,$A17,'Индексы по расценкам'!E$14:E$27)</f>
        <v>#REF!</v>
      </c>
      <c r="E17" s="28" t="e">
        <f>SUMIF('Индексы по расценкам'!#REF!,$A17,'Индексы по расценкам'!F$14:F$27)</f>
        <v>#REF!</v>
      </c>
      <c r="F17" s="28" t="e">
        <f>SUMIF('Индексы по расценкам'!#REF!,$A17,'Индексы по расценкам'!G$14:G$27)</f>
        <v>#REF!</v>
      </c>
      <c r="G17" s="28" t="e">
        <f>SUMIF('Индексы по расценкам'!#REF!,$A17,'Индексы по расценкам'!H$14:H$27)</f>
        <v>#REF!</v>
      </c>
      <c r="H17" s="28" t="e">
        <f>SUMIF('Индексы по расценкам'!#REF!,$A17,'Индексы по расценкам'!I$14:I$27)</f>
        <v>#REF!</v>
      </c>
      <c r="I17" s="28" t="e">
        <f>SUMIF('Индексы по расценкам'!#REF!,$A17,'Индексы по расценкам'!J$14:J$27)</f>
        <v>#REF!</v>
      </c>
      <c r="J17" s="28" t="e">
        <f>SUMIF('Индексы по расценкам'!#REF!,$A17,'Индексы по расценкам'!K$14:K$27)</f>
        <v>#REF!</v>
      </c>
      <c r="K17" s="29" t="e">
        <f t="shared" si="0"/>
        <v>#REF!</v>
      </c>
      <c r="L17" s="29" t="e">
        <f t="shared" si="1"/>
        <v>#REF!</v>
      </c>
      <c r="M17" s="29" t="e">
        <f t="shared" si="2"/>
        <v>#REF!</v>
      </c>
      <c r="N17" s="29" t="e">
        <f t="shared" si="3"/>
        <v>#REF!</v>
      </c>
    </row>
    <row r="18" spans="1:14">
      <c r="A18" s="22">
        <f t="shared" si="4"/>
        <v>6</v>
      </c>
      <c r="B18" s="27" t="e">
        <f>TRIM(INDEX('Индексы по расценкам'!A$4:A$27,MATCH(A18,'Индексы по расценкам'!#REF!,0)-1))</f>
        <v>#REF!</v>
      </c>
      <c r="C18" s="28" t="e">
        <f>SUMIF('Индексы по расценкам'!#REF!,$A18,'Индексы по расценкам'!D$14:D$27)</f>
        <v>#REF!</v>
      </c>
      <c r="D18" s="28" t="e">
        <f>SUMIF('Индексы по расценкам'!#REF!,$A18,'Индексы по расценкам'!E$14:E$27)</f>
        <v>#REF!</v>
      </c>
      <c r="E18" s="28" t="e">
        <f>SUMIF('Индексы по расценкам'!#REF!,$A18,'Индексы по расценкам'!F$14:F$27)</f>
        <v>#REF!</v>
      </c>
      <c r="F18" s="28" t="e">
        <f>SUMIF('Индексы по расценкам'!#REF!,$A18,'Индексы по расценкам'!G$14:G$27)</f>
        <v>#REF!</v>
      </c>
      <c r="G18" s="28" t="e">
        <f>SUMIF('Индексы по расценкам'!#REF!,$A18,'Индексы по расценкам'!H$14:H$27)</f>
        <v>#REF!</v>
      </c>
      <c r="H18" s="28" t="e">
        <f>SUMIF('Индексы по расценкам'!#REF!,$A18,'Индексы по расценкам'!I$14:I$27)</f>
        <v>#REF!</v>
      </c>
      <c r="I18" s="28" t="e">
        <f>SUMIF('Индексы по расценкам'!#REF!,$A18,'Индексы по расценкам'!J$14:J$27)</f>
        <v>#REF!</v>
      </c>
      <c r="J18" s="28" t="e">
        <f>SUMIF('Индексы по расценкам'!#REF!,$A18,'Индексы по расценкам'!K$14:K$27)</f>
        <v>#REF!</v>
      </c>
      <c r="K18" s="29" t="e">
        <f t="shared" si="0"/>
        <v>#REF!</v>
      </c>
      <c r="L18" s="29" t="e">
        <f t="shared" si="1"/>
        <v>#REF!</v>
      </c>
      <c r="M18" s="29" t="e">
        <f t="shared" si="2"/>
        <v>#REF!</v>
      </c>
      <c r="N18" s="29" t="e">
        <f t="shared" si="3"/>
        <v>#REF!</v>
      </c>
    </row>
    <row r="19" spans="1:14">
      <c r="A19" s="22">
        <f t="shared" si="4"/>
        <v>7</v>
      </c>
      <c r="B19" s="27" t="e">
        <f>TRIM(INDEX('Индексы по расценкам'!A$4:A$27,MATCH(A19,'Индексы по расценкам'!#REF!,0)-1))</f>
        <v>#REF!</v>
      </c>
      <c r="C19" s="28" t="e">
        <f>SUMIF('Индексы по расценкам'!#REF!,$A19,'Индексы по расценкам'!D$14:D$27)</f>
        <v>#REF!</v>
      </c>
      <c r="D19" s="28" t="e">
        <f>SUMIF('Индексы по расценкам'!#REF!,$A19,'Индексы по расценкам'!E$14:E$27)</f>
        <v>#REF!</v>
      </c>
      <c r="E19" s="28" t="e">
        <f>SUMIF('Индексы по расценкам'!#REF!,$A19,'Индексы по расценкам'!F$14:F$27)</f>
        <v>#REF!</v>
      </c>
      <c r="F19" s="28" t="e">
        <f>SUMIF('Индексы по расценкам'!#REF!,$A19,'Индексы по расценкам'!G$14:G$27)</f>
        <v>#REF!</v>
      </c>
      <c r="G19" s="28" t="e">
        <f>SUMIF('Индексы по расценкам'!#REF!,$A19,'Индексы по расценкам'!H$14:H$27)</f>
        <v>#REF!</v>
      </c>
      <c r="H19" s="28" t="e">
        <f>SUMIF('Индексы по расценкам'!#REF!,$A19,'Индексы по расценкам'!I$14:I$27)</f>
        <v>#REF!</v>
      </c>
      <c r="I19" s="28" t="e">
        <f>SUMIF('Индексы по расценкам'!#REF!,$A19,'Индексы по расценкам'!J$14:J$27)</f>
        <v>#REF!</v>
      </c>
      <c r="J19" s="28" t="e">
        <f>SUMIF('Индексы по расценкам'!#REF!,$A19,'Индексы по расценкам'!K$14:K$27)</f>
        <v>#REF!</v>
      </c>
      <c r="K19" s="29" t="e">
        <f t="shared" si="0"/>
        <v>#REF!</v>
      </c>
      <c r="L19" s="29" t="e">
        <f t="shared" si="1"/>
        <v>#REF!</v>
      </c>
      <c r="M19" s="29" t="e">
        <f t="shared" si="2"/>
        <v>#REF!</v>
      </c>
      <c r="N19" s="29" t="e">
        <f t="shared" si="3"/>
        <v>#REF!</v>
      </c>
    </row>
    <row r="20" spans="1:14">
      <c r="A20" s="22">
        <f t="shared" si="4"/>
        <v>8</v>
      </c>
      <c r="B20" s="27" t="e">
        <f>TRIM(INDEX('Индексы по расценкам'!A$4:A$27,MATCH(A20,'Индексы по расценкам'!#REF!,0)-1))</f>
        <v>#REF!</v>
      </c>
      <c r="C20" s="28" t="e">
        <f>SUMIF('Индексы по расценкам'!#REF!,$A20,'Индексы по расценкам'!D$14:D$27)</f>
        <v>#REF!</v>
      </c>
      <c r="D20" s="28" t="e">
        <f>SUMIF('Индексы по расценкам'!#REF!,$A20,'Индексы по расценкам'!E$14:E$27)</f>
        <v>#REF!</v>
      </c>
      <c r="E20" s="28" t="e">
        <f>SUMIF('Индексы по расценкам'!#REF!,$A20,'Индексы по расценкам'!F$14:F$27)</f>
        <v>#REF!</v>
      </c>
      <c r="F20" s="28" t="e">
        <f>SUMIF('Индексы по расценкам'!#REF!,$A20,'Индексы по расценкам'!G$14:G$27)</f>
        <v>#REF!</v>
      </c>
      <c r="G20" s="28" t="e">
        <f>SUMIF('Индексы по расценкам'!#REF!,$A20,'Индексы по расценкам'!H$14:H$27)</f>
        <v>#REF!</v>
      </c>
      <c r="H20" s="28" t="e">
        <f>SUMIF('Индексы по расценкам'!#REF!,$A20,'Индексы по расценкам'!I$14:I$27)</f>
        <v>#REF!</v>
      </c>
      <c r="I20" s="28" t="e">
        <f>SUMIF('Индексы по расценкам'!#REF!,$A20,'Индексы по расценкам'!J$14:J$27)</f>
        <v>#REF!</v>
      </c>
      <c r="J20" s="28" t="e">
        <f>SUMIF('Индексы по расценкам'!#REF!,$A20,'Индексы по расценкам'!K$14:K$27)</f>
        <v>#REF!</v>
      </c>
      <c r="K20" s="29" t="e">
        <f t="shared" si="0"/>
        <v>#REF!</v>
      </c>
      <c r="L20" s="29" t="e">
        <f t="shared" si="1"/>
        <v>#REF!</v>
      </c>
      <c r="M20" s="29" t="e">
        <f t="shared" si="2"/>
        <v>#REF!</v>
      </c>
      <c r="N20" s="29" t="e">
        <f t="shared" si="3"/>
        <v>#REF!</v>
      </c>
    </row>
    <row r="21" spans="1:14">
      <c r="A21" s="22">
        <f>A20+1</f>
        <v>9</v>
      </c>
      <c r="B21" s="27" t="e">
        <f>TRIM(INDEX('Индексы по расценкам'!A$4:A$27,MATCH(A21,'Индексы по расценкам'!#REF!,0)-1))</f>
        <v>#REF!</v>
      </c>
      <c r="C21" s="28" t="e">
        <f>SUMIF('Индексы по расценкам'!#REF!,$A21,'Индексы по расценкам'!D$14:D$27)</f>
        <v>#REF!</v>
      </c>
      <c r="D21" s="28" t="e">
        <f>SUMIF('Индексы по расценкам'!#REF!,$A21,'Индексы по расценкам'!E$14:E$27)</f>
        <v>#REF!</v>
      </c>
      <c r="E21" s="28" t="e">
        <f>SUMIF('Индексы по расценкам'!#REF!,$A21,'Индексы по расценкам'!F$14:F$27)</f>
        <v>#REF!</v>
      </c>
      <c r="F21" s="28" t="e">
        <f>SUMIF('Индексы по расценкам'!#REF!,$A21,'Индексы по расценкам'!G$14:G$27)</f>
        <v>#REF!</v>
      </c>
      <c r="G21" s="28" t="e">
        <f>SUMIF('Индексы по расценкам'!#REF!,$A21,'Индексы по расценкам'!H$14:H$27)</f>
        <v>#REF!</v>
      </c>
      <c r="H21" s="28" t="e">
        <f>SUMIF('Индексы по расценкам'!#REF!,$A21,'Индексы по расценкам'!I$14:I$27)</f>
        <v>#REF!</v>
      </c>
      <c r="I21" s="28" t="e">
        <f>SUMIF('Индексы по расценкам'!#REF!,$A21,'Индексы по расценкам'!J$14:J$27)</f>
        <v>#REF!</v>
      </c>
      <c r="J21" s="28" t="e">
        <f>SUMIF('Индексы по расценкам'!#REF!,$A21,'Индексы по расценкам'!K$14:K$27)</f>
        <v>#REF!</v>
      </c>
      <c r="K21" s="29" t="e">
        <f t="shared" si="0"/>
        <v>#REF!</v>
      </c>
      <c r="L21" s="29" t="e">
        <f t="shared" si="1"/>
        <v>#REF!</v>
      </c>
      <c r="M21" s="29" t="e">
        <f t="shared" si="2"/>
        <v>#REF!</v>
      </c>
      <c r="N21" s="29" t="e">
        <f t="shared" si="3"/>
        <v>#REF!</v>
      </c>
    </row>
    <row r="22" spans="1:14">
      <c r="A22" s="22">
        <f>A21+1</f>
        <v>10</v>
      </c>
      <c r="B22" s="27" t="e">
        <f>TRIM(INDEX('Индексы по расценкам'!A$4:A$27,MATCH(A22,'Индексы по расценкам'!#REF!,0)-1))</f>
        <v>#REF!</v>
      </c>
      <c r="C22" s="28" t="e">
        <f>SUMIF('Индексы по расценкам'!#REF!,$A22,'Индексы по расценкам'!D$14:D$27)</f>
        <v>#REF!</v>
      </c>
      <c r="D22" s="28" t="e">
        <f>SUMIF('Индексы по расценкам'!#REF!,$A22,'Индексы по расценкам'!E$14:E$27)</f>
        <v>#REF!</v>
      </c>
      <c r="E22" s="28" t="e">
        <f>SUMIF('Индексы по расценкам'!#REF!,$A22,'Индексы по расценкам'!F$14:F$27)</f>
        <v>#REF!</v>
      </c>
      <c r="F22" s="28" t="e">
        <f>SUMIF('Индексы по расценкам'!#REF!,$A22,'Индексы по расценкам'!G$14:G$27)</f>
        <v>#REF!</v>
      </c>
      <c r="G22" s="28" t="e">
        <f>SUMIF('Индексы по расценкам'!#REF!,$A22,'Индексы по расценкам'!H$14:H$27)</f>
        <v>#REF!</v>
      </c>
      <c r="H22" s="28" t="e">
        <f>SUMIF('Индексы по расценкам'!#REF!,$A22,'Индексы по расценкам'!I$14:I$27)</f>
        <v>#REF!</v>
      </c>
      <c r="I22" s="28" t="e">
        <f>SUMIF('Индексы по расценкам'!#REF!,$A22,'Индексы по расценкам'!J$14:J$27)</f>
        <v>#REF!</v>
      </c>
      <c r="J22" s="28" t="e">
        <f>SUMIF('Индексы по расценкам'!#REF!,$A22,'Индексы по расценкам'!K$14:K$27)</f>
        <v>#REF!</v>
      </c>
      <c r="K22" s="29" t="e">
        <f t="shared" si="0"/>
        <v>#REF!</v>
      </c>
      <c r="L22" s="29" t="e">
        <f t="shared" si="1"/>
        <v>#REF!</v>
      </c>
      <c r="M22" s="29" t="e">
        <f t="shared" si="2"/>
        <v>#REF!</v>
      </c>
      <c r="N22" s="29" t="e">
        <f t="shared" si="3"/>
        <v>#REF!</v>
      </c>
    </row>
    <row r="23" spans="1:14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>
      <c r="A24" s="103" t="s">
        <v>11</v>
      </c>
      <c r="B24" s="103"/>
      <c r="C24" s="31">
        <v>100840.93</v>
      </c>
      <c r="D24" s="31">
        <v>78053.919999999998</v>
      </c>
      <c r="E24" s="31">
        <v>7525.38</v>
      </c>
      <c r="F24" s="31">
        <v>15261.63</v>
      </c>
      <c r="G24" s="32">
        <v>865373.93</v>
      </c>
      <c r="H24" s="32">
        <v>756040.15</v>
      </c>
      <c r="I24" s="32">
        <v>43822.81</v>
      </c>
      <c r="J24" s="32">
        <v>65510.97</v>
      </c>
      <c r="K24" s="33">
        <f>IF(G24&lt;&gt;0,G24/C24,"-")</f>
        <v>8.5815742675122113</v>
      </c>
      <c r="L24" s="33">
        <f>IF(H24&lt;&gt;0,H24/D24,"-")</f>
        <v>9.6861265904390201</v>
      </c>
      <c r="M24" s="33">
        <f>IF(I24&lt;&gt;0,I24/E24,"-")</f>
        <v>5.8233351671277722</v>
      </c>
      <c r="N24" s="33">
        <f>IF(J24&lt;&gt;0,J24/F24,"-")</f>
        <v>4.292527731310483</v>
      </c>
    </row>
  </sheetData>
  <autoFilter ref="A12:N18"/>
  <mergeCells count="6">
    <mergeCell ref="C10:F10"/>
    <mergeCell ref="G10:J10"/>
    <mergeCell ref="K10:N10"/>
    <mergeCell ref="A24:B24"/>
    <mergeCell ref="A10:A11"/>
    <mergeCell ref="B10:B11"/>
  </mergeCells>
  <phoneticPr fontId="14" type="noConversion"/>
  <pageMargins left="0.2" right="0.27" top="0.47" bottom="0.52" header="0.2" footer="0.24"/>
  <pageSetup paperSize="9" scale="80" orientation="landscape" r:id="rId1"/>
  <headerFooter alignWithMargins="0">
    <oddFooter>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Индексы по расценкам</vt:lpstr>
      <vt:lpstr>Индексы по разделам и смете</vt:lpstr>
      <vt:lpstr>'Индексы по расценкам'!Область_печати</vt:lpstr>
    </vt:vector>
  </TitlesOfParts>
  <Company>Центр "Гранд"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Соседко Алексей, Волченков Сергей</dc:creator>
  <dc:description>Шаблон для создания пользовательских документов с готовыми примечаниями и описанием переменных (констант) и их источника</dc:description>
  <cp:lastModifiedBy>терешкина</cp:lastModifiedBy>
  <cp:lastPrinted>2013-11-25T09:49:14Z</cp:lastPrinted>
  <dcterms:created xsi:type="dcterms:W3CDTF">2004-03-31T11:09:00Z</dcterms:created>
  <dcterms:modified xsi:type="dcterms:W3CDTF">2015-03-05T05:05:32Z</dcterms:modified>
</cp:coreProperties>
</file>